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ale opgaver\2019 august\182489_ny_hhx192_VOEKB_16082019_virksomhedokonimi_B\cd_0\files\"/>
    </mc:Choice>
  </mc:AlternateContent>
  <bookViews>
    <workbookView xWindow="0" yWindow="0" windowWidth="32520" windowHeight="10425"/>
  </bookViews>
  <sheets>
    <sheet name="Bilag 1" sheetId="34" r:id="rId1"/>
    <sheet name="Bilag 2" sheetId="29" r:id="rId2"/>
    <sheet name="Bilag 3" sheetId="24" r:id="rId3"/>
    <sheet name="Bilag 4" sheetId="26" r:id="rId4"/>
    <sheet name="Bilag 5" sheetId="30" r:id="rId5"/>
    <sheet name="Bilag 6" sheetId="33" r:id="rId6"/>
  </sheets>
  <definedNames>
    <definedName name="_xlnm.Print_Area" localSheetId="0">'Bilag 1'!$A$1:$E$56</definedName>
  </definedNames>
  <calcPr calcId="162913"/>
</workbook>
</file>

<file path=xl/calcChain.xml><?xml version="1.0" encoding="utf-8"?>
<calcChain xmlns="http://schemas.openxmlformats.org/spreadsheetml/2006/main">
  <c r="B50" i="34" l="1"/>
  <c r="C50" i="34"/>
  <c r="D50" i="34"/>
  <c r="D55" i="34"/>
  <c r="C55" i="34"/>
  <c r="B55" i="34"/>
  <c r="D54" i="34"/>
  <c r="C54" i="34"/>
  <c r="D49" i="34"/>
  <c r="C49" i="34"/>
  <c r="B49" i="34"/>
  <c r="C48" i="34"/>
  <c r="B48" i="34"/>
  <c r="C47" i="34"/>
  <c r="B47" i="34"/>
  <c r="C46" i="34"/>
  <c r="B46" i="34"/>
  <c r="C43" i="34"/>
  <c r="B43" i="34"/>
  <c r="C42" i="34"/>
  <c r="B42" i="34"/>
  <c r="C40" i="34"/>
  <c r="B40" i="34"/>
  <c r="C39" i="34"/>
  <c r="B39" i="34"/>
  <c r="D34" i="34"/>
  <c r="C34" i="34"/>
  <c r="D33" i="34"/>
  <c r="C33" i="34"/>
  <c r="B33" i="34"/>
  <c r="D19" i="34"/>
  <c r="D36" i="34"/>
  <c r="C19" i="34"/>
  <c r="C36" i="34"/>
  <c r="B18" i="34"/>
  <c r="B34" i="34"/>
  <c r="C14" i="34"/>
  <c r="C35" i="34"/>
  <c r="C11" i="34"/>
  <c r="C31" i="34"/>
  <c r="B11" i="34"/>
  <c r="B14" i="34"/>
  <c r="C8" i="34"/>
  <c r="B8" i="34"/>
  <c r="D7" i="34"/>
  <c r="D8" i="34"/>
  <c r="D11" i="34"/>
  <c r="C7" i="34"/>
  <c r="B7" i="34"/>
  <c r="D33" i="24"/>
  <c r="C33" i="24"/>
  <c r="D32" i="34"/>
  <c r="D14" i="34"/>
  <c r="D35" i="34"/>
  <c r="D31" i="34"/>
  <c r="B35" i="34"/>
  <c r="B41" i="34"/>
  <c r="C53" i="34"/>
  <c r="B32" i="34"/>
  <c r="C41" i="34"/>
  <c r="D53" i="34"/>
  <c r="B31" i="34"/>
  <c r="C32" i="34"/>
  <c r="B54" i="34"/>
  <c r="B19" i="34"/>
  <c r="B53" i="34"/>
  <c r="B36" i="34"/>
</calcChain>
</file>

<file path=xl/sharedStrings.xml><?xml version="1.0" encoding="utf-8"?>
<sst xmlns="http://schemas.openxmlformats.org/spreadsheetml/2006/main" count="159" uniqueCount="119">
  <si>
    <t>Uddrag af resultatopgørelse</t>
  </si>
  <si>
    <t>Nettoomsætning</t>
  </si>
  <si>
    <t>Uddrag af balance</t>
  </si>
  <si>
    <t>Aktiver i alt</t>
  </si>
  <si>
    <t>Afkastningsgrad, %</t>
  </si>
  <si>
    <t>Overskudsgrad, %</t>
  </si>
  <si>
    <t>Aktivernes omsætningshastighed, gange</t>
  </si>
  <si>
    <t>Egenkapitalens forrentning, %</t>
  </si>
  <si>
    <t xml:space="preserve"> </t>
  </si>
  <si>
    <t xml:space="preserve">Resultat af primær drift </t>
  </si>
  <si>
    <t xml:space="preserve">Resultat før skat </t>
  </si>
  <si>
    <t>Egenkapital</t>
  </si>
  <si>
    <t>Rentabilitet:</t>
  </si>
  <si>
    <t>Omsætningsaktiver</t>
  </si>
  <si>
    <t>Kortfristede gældsforpligtelser</t>
  </si>
  <si>
    <t>Indekstal for indtjeningsevne:</t>
  </si>
  <si>
    <t>Resultat før skat</t>
  </si>
  <si>
    <t>Resultat af primær drift</t>
  </si>
  <si>
    <t>Gældsrente, %</t>
  </si>
  <si>
    <t>Beløb i 1.000 kr.</t>
  </si>
  <si>
    <t>Vareforbrug</t>
  </si>
  <si>
    <t>Bruttofortjeneste</t>
  </si>
  <si>
    <t>Finansielle indtægter</t>
  </si>
  <si>
    <t>Personaleomkostninger</t>
  </si>
  <si>
    <t>Af- og nedskrivninger mv.</t>
  </si>
  <si>
    <t>Konto-nummer</t>
  </si>
  <si>
    <t>Kontonavn</t>
  </si>
  <si>
    <t>Debet</t>
  </si>
  <si>
    <t>Kredit</t>
  </si>
  <si>
    <t>Varesalg</t>
  </si>
  <si>
    <t>Salgsfremmende omkostninger</t>
  </si>
  <si>
    <t>Lokaleomkostninger</t>
  </si>
  <si>
    <t>Øvrige omkostninger</t>
  </si>
  <si>
    <t>Afskrivning på driftsmateriel og inventar</t>
  </si>
  <si>
    <t>Finansielle omkostninger</t>
  </si>
  <si>
    <t>Skat af årets resultat</t>
  </si>
  <si>
    <t>Driftsmateriel og inventar</t>
  </si>
  <si>
    <t>Akkumulerede afskrivninger på driftsmateriel og inventar</t>
  </si>
  <si>
    <t>Varelager</t>
  </si>
  <si>
    <t>Tilgodehavender fra salg</t>
  </si>
  <si>
    <t>Periodeafgrænsningsposter</t>
  </si>
  <si>
    <t>Bankindestående</t>
  </si>
  <si>
    <t>Reserver</t>
  </si>
  <si>
    <t>Overført overskud</t>
  </si>
  <si>
    <t>Langfristet lån</t>
  </si>
  <si>
    <t>Kreditinstitutter</t>
  </si>
  <si>
    <t>Leverandører af varer og tjenesteydelser</t>
  </si>
  <si>
    <t>Anden gæld</t>
  </si>
  <si>
    <t>I alt</t>
  </si>
  <si>
    <t>Rapportering</t>
  </si>
  <si>
    <t>Resultat før afskrivninger</t>
  </si>
  <si>
    <t>Årets resultat</t>
  </si>
  <si>
    <t>Anpartskapital</t>
  </si>
  <si>
    <t>Andre eksterne omkostninger</t>
  </si>
  <si>
    <t>Indtjening og likviditet</t>
  </si>
  <si>
    <t>Alle beløb i kr.</t>
  </si>
  <si>
    <t>Januar</t>
  </si>
  <si>
    <t>Februar</t>
  </si>
  <si>
    <t>Marts</t>
  </si>
  <si>
    <t>April</t>
  </si>
  <si>
    <t>Maj</t>
  </si>
  <si>
    <t>Juni</t>
  </si>
  <si>
    <t>Udgifter</t>
  </si>
  <si>
    <t>Udbetalinger</t>
  </si>
  <si>
    <t>Omkostninger</t>
  </si>
  <si>
    <t xml:space="preserve">Indtægter </t>
  </si>
  <si>
    <t>Indbetalinger</t>
  </si>
  <si>
    <t>Saldobalance pr. 30.06.2019 i kr. 1.000</t>
  </si>
  <si>
    <t>Biler</t>
  </si>
  <si>
    <t>Akkumulerede afskrivninger på biler</t>
  </si>
  <si>
    <t>Afskrivning på biler</t>
  </si>
  <si>
    <t>Virksomhedens rapportering</t>
  </si>
  <si>
    <t>Aktiver</t>
  </si>
  <si>
    <t>Passiver</t>
  </si>
  <si>
    <t>ANLÆGSAKTIVER</t>
  </si>
  <si>
    <t>EGENKAPITAL</t>
  </si>
  <si>
    <t>OMSÆTNINGSAKTIVER</t>
  </si>
  <si>
    <t>GÆLDSFORPLIGTELSER</t>
  </si>
  <si>
    <t>Kasse</t>
  </si>
  <si>
    <t>Kortfristet gæld:</t>
  </si>
  <si>
    <t>Gældsforpligtelser i alt</t>
  </si>
  <si>
    <t>Passiver i alt</t>
  </si>
  <si>
    <t>Balance pr. 30.06.2019 i kr. 1.000</t>
  </si>
  <si>
    <t>Resultatopgørelse for 2018/19 i kr. 1.000</t>
  </si>
  <si>
    <t>Uddrag af aktiver</t>
  </si>
  <si>
    <t>Anlægsaktiver</t>
  </si>
  <si>
    <t>Indekstal for kapitaltilpasningsevne:</t>
  </si>
  <si>
    <t>Soliditet og likviditet:</t>
  </si>
  <si>
    <t>Soliditetsgrad, %</t>
  </si>
  <si>
    <t>Gældsandel, %</t>
  </si>
  <si>
    <t>Likviditetsgrad, %</t>
  </si>
  <si>
    <t>Gearing, gange</t>
  </si>
  <si>
    <t xml:space="preserve">Forpligtelser (gæld) i alt </t>
  </si>
  <si>
    <t>Kostpris for partiet, kr</t>
  </si>
  <si>
    <t>Indkøbsparti, stk.</t>
  </si>
  <si>
    <t>Salgspris, kr.</t>
  </si>
  <si>
    <t>Salg i februar, stk</t>
  </si>
  <si>
    <t>Salg i marts, stk.</t>
  </si>
  <si>
    <t>Salg i april, stk.</t>
  </si>
  <si>
    <t>Salg i maj, stk</t>
  </si>
  <si>
    <t>Salg i juni, stk.</t>
  </si>
  <si>
    <t>Afskrivninger</t>
  </si>
  <si>
    <t>Opstart af virksomhed</t>
  </si>
  <si>
    <t>Etableringsbudget</t>
  </si>
  <si>
    <t>kr.</t>
  </si>
  <si>
    <t>Banklån, kr.</t>
  </si>
  <si>
    <t>Anskaffelsessum for flyttebil, kr.</t>
  </si>
  <si>
    <t>Anskaffelsessum for lift til flyttebil, kr.</t>
  </si>
  <si>
    <t>Kapitalindskud fra ejerne, kr.</t>
  </si>
  <si>
    <t>Anskaffelsessum for inventar, kr.</t>
  </si>
  <si>
    <t>Kapitalbehov i alt</t>
  </si>
  <si>
    <t>Depositum vedr. leje af bygning, kr.</t>
  </si>
  <si>
    <t>Markedsføring ved opstart af virksomhed, kr.</t>
  </si>
  <si>
    <t>Regnskabs- og nøgletal for Løvbjerg Supermarked A/S</t>
  </si>
  <si>
    <t>Andre eksterne omkostninger mv.</t>
  </si>
  <si>
    <t xml:space="preserve">Finansielle omkostninger </t>
  </si>
  <si>
    <t>Varebeholdninger</t>
  </si>
  <si>
    <t>Kilde: Bearbejdet uddrag af Løvbjerg Supermarked A/S' årsrapporter for 2018, 2017 og 2016</t>
  </si>
  <si>
    <t>Likvide beholdninger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</si>
</sst>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&quot;kr.&quot;\ #,##0;[Red]&quot;kr.&quot;\ \-#,##0"/>
    <numFmt numFmtId="185" formatCode="_(* #,##0.00_);_(* \(#,##0.00\);_(* &quot;-&quot;??_);_(@_)"/>
    <numFmt numFmtId="188" formatCode="_(* #,##0_);_(* \(#,##0\);_(* &quot;-&quot;??_);_(@_)"/>
    <numFmt numFmtId="189" formatCode="#,##0.0"/>
    <numFmt numFmtId="199" formatCode="_-* #,##0.00\ _k_r_-;\-* #,##0.00\ _k_r_-;_-* &quot;-&quot;??\ _k_r_-;_-@_-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i/>
      <sz val="10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5" fontId="4" fillId="0" borderId="0" applyFont="0" applyFill="0" applyBorder="0" applyAlignment="0" applyProtection="0"/>
    <xf numFmtId="199" fontId="13" fillId="0" borderId="0" applyFont="0" applyFill="0" applyBorder="0" applyAlignment="0" applyProtection="0"/>
    <xf numFmtId="185" fontId="1" fillId="0" borderId="0" applyFont="0" applyFill="0" applyBorder="0" applyAlignment="0" applyProtection="0"/>
    <xf numFmtId="199" fontId="13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4" fillId="0" borderId="0"/>
    <xf numFmtId="0" fontId="13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 inden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0" xfId="6" applyFont="1"/>
    <xf numFmtId="0" fontId="15" fillId="0" borderId="0" xfId="7" applyNumberFormat="1" applyFont="1"/>
    <xf numFmtId="0" fontId="0" fillId="0" borderId="0" xfId="0" applyNumberFormat="1"/>
    <xf numFmtId="0" fontId="4" fillId="0" borderId="4" xfId="0" applyFont="1" applyBorder="1" applyAlignment="1">
      <alignment vertical="top" wrapText="1"/>
    </xf>
    <xf numFmtId="3" fontId="0" fillId="0" borderId="0" xfId="0" applyNumberFormat="1"/>
    <xf numFmtId="0" fontId="16" fillId="0" borderId="0" xfId="7" applyFont="1"/>
    <xf numFmtId="0" fontId="2" fillId="0" borderId="0" xfId="7" applyFont="1" applyBorder="1" applyAlignment="1">
      <alignment horizontal="center"/>
    </xf>
    <xf numFmtId="0" fontId="17" fillId="0" borderId="0" xfId="7" applyFont="1"/>
    <xf numFmtId="0" fontId="15" fillId="0" borderId="0" xfId="0" applyFont="1"/>
    <xf numFmtId="0" fontId="13" fillId="0" borderId="0" xfId="7"/>
    <xf numFmtId="0" fontId="6" fillId="0" borderId="4" xfId="7" applyFont="1" applyBorder="1" applyAlignment="1">
      <alignment horizontal="right" indent="1"/>
    </xf>
    <xf numFmtId="0" fontId="6" fillId="0" borderId="4" xfId="7" applyFont="1" applyBorder="1"/>
    <xf numFmtId="3" fontId="6" fillId="0" borderId="4" xfId="7" applyNumberFormat="1" applyFont="1" applyBorder="1" applyAlignment="1">
      <alignment horizontal="right" indent="1"/>
    </xf>
    <xf numFmtId="0" fontId="15" fillId="0" borderId="0" xfId="6" applyFont="1"/>
    <xf numFmtId="0" fontId="14" fillId="0" borderId="0" xfId="6" applyFont="1"/>
    <xf numFmtId="165" fontId="8" fillId="2" borderId="5" xfId="6" applyNumberFormat="1" applyFont="1" applyFill="1" applyBorder="1" applyAlignment="1">
      <alignment horizontal="left"/>
    </xf>
    <xf numFmtId="0" fontId="8" fillId="2" borderId="4" xfId="6" applyFont="1" applyFill="1" applyBorder="1" applyAlignment="1">
      <alignment horizontal="center"/>
    </xf>
    <xf numFmtId="0" fontId="6" fillId="0" borderId="6" xfId="6" applyFont="1" applyBorder="1"/>
    <xf numFmtId="0" fontId="6" fillId="0" borderId="7" xfId="6" applyFont="1" applyBorder="1"/>
    <xf numFmtId="0" fontId="6" fillId="0" borderId="8" xfId="6" quotePrefix="1" applyFont="1" applyBorder="1"/>
    <xf numFmtId="0" fontId="6" fillId="0" borderId="9" xfId="6" quotePrefix="1" applyFont="1" applyBorder="1"/>
    <xf numFmtId="0" fontId="17" fillId="0" borderId="1" xfId="6" quotePrefix="1" applyFont="1" applyBorder="1"/>
    <xf numFmtId="0" fontId="6" fillId="0" borderId="5" xfId="6" applyFont="1" applyBorder="1"/>
    <xf numFmtId="0" fontId="4" fillId="0" borderId="0" xfId="6"/>
    <xf numFmtId="3" fontId="4" fillId="0" borderId="2" xfId="5" applyNumberFormat="1" applyFont="1" applyBorder="1" applyAlignment="1">
      <alignment horizontal="right" vertical="top" wrapText="1" indent="1"/>
    </xf>
    <xf numFmtId="3" fontId="6" fillId="0" borderId="10" xfId="6" applyNumberFormat="1" applyFont="1" applyBorder="1" applyAlignment="1">
      <alignment horizontal="right" indent="1"/>
    </xf>
    <xf numFmtId="3" fontId="6" fillId="0" borderId="1" xfId="6" applyNumberFormat="1" applyFont="1" applyBorder="1" applyAlignment="1">
      <alignment horizontal="right" indent="1"/>
    </xf>
    <xf numFmtId="3" fontId="6" fillId="0" borderId="7" xfId="6" applyNumberFormat="1" applyFont="1" applyBorder="1" applyAlignment="1">
      <alignment horizontal="right" indent="1"/>
    </xf>
    <xf numFmtId="3" fontId="6" fillId="0" borderId="4" xfId="6" applyNumberFormat="1" applyFont="1" applyBorder="1" applyAlignment="1">
      <alignment horizontal="right" indent="1"/>
    </xf>
    <xf numFmtId="0" fontId="18" fillId="0" borderId="0" xfId="7" applyFont="1"/>
    <xf numFmtId="3" fontId="13" fillId="0" borderId="0" xfId="7" applyNumberFormat="1"/>
    <xf numFmtId="0" fontId="17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10" xfId="0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0" fontId="6" fillId="0" borderId="8" xfId="0" applyFont="1" applyBorder="1"/>
    <xf numFmtId="3" fontId="6" fillId="0" borderId="7" xfId="0" applyNumberFormat="1" applyFont="1" applyBorder="1" applyAlignment="1">
      <alignment horizontal="right" indent="1"/>
    </xf>
    <xf numFmtId="0" fontId="6" fillId="0" borderId="0" xfId="0" applyFont="1" applyBorder="1"/>
    <xf numFmtId="0" fontId="6" fillId="0" borderId="7" xfId="0" applyFont="1" applyBorder="1" applyAlignment="1">
      <alignment horizontal="right" indent="1"/>
    </xf>
    <xf numFmtId="3" fontId="6" fillId="0" borderId="4" xfId="0" applyNumberFormat="1" applyFont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0" fontId="6" fillId="0" borderId="7" xfId="0" applyFont="1" applyBorder="1"/>
    <xf numFmtId="0" fontId="17" fillId="0" borderId="10" xfId="0" applyFont="1" applyBorder="1"/>
    <xf numFmtId="0" fontId="11" fillId="0" borderId="8" xfId="0" applyFont="1" applyBorder="1"/>
    <xf numFmtId="0" fontId="6" fillId="0" borderId="5" xfId="0" applyFont="1" applyBorder="1"/>
    <xf numFmtId="0" fontId="4" fillId="0" borderId="1" xfId="0" quotePrefix="1" applyFont="1" applyBorder="1" applyAlignment="1">
      <alignment vertical="top" wrapText="1"/>
    </xf>
    <xf numFmtId="0" fontId="4" fillId="0" borderId="4" xfId="0" applyFont="1" applyBorder="1"/>
    <xf numFmtId="0" fontId="0" fillId="0" borderId="4" xfId="0" applyBorder="1"/>
    <xf numFmtId="188" fontId="0" fillId="0" borderId="4" xfId="3" applyNumberFormat="1" applyFont="1" applyBorder="1"/>
    <xf numFmtId="0" fontId="0" fillId="0" borderId="4" xfId="0" applyBorder="1" applyAlignment="1">
      <alignment horizontal="center"/>
    </xf>
    <xf numFmtId="0" fontId="12" fillId="0" borderId="4" xfId="0" applyFont="1" applyBorder="1"/>
    <xf numFmtId="3" fontId="12" fillId="0" borderId="4" xfId="3" applyNumberFormat="1" applyFont="1" applyBorder="1" applyAlignment="1">
      <alignment horizontal="right" indent="1"/>
    </xf>
    <xf numFmtId="0" fontId="12" fillId="0" borderId="0" xfId="0" applyFont="1"/>
    <xf numFmtId="0" fontId="15" fillId="0" borderId="4" xfId="7" applyFont="1" applyBorder="1"/>
    <xf numFmtId="0" fontId="19" fillId="0" borderId="4" xfId="7" applyFont="1" applyBorder="1" applyAlignment="1">
      <alignment horizontal="center"/>
    </xf>
    <xf numFmtId="3" fontId="15" fillId="0" borderId="4" xfId="7" applyNumberFormat="1" applyFont="1" applyBorder="1" applyAlignment="1">
      <alignment horizontal="right" indent="1"/>
    </xf>
    <xf numFmtId="3" fontId="15" fillId="0" borderId="4" xfId="4" applyNumberFormat="1" applyFont="1" applyBorder="1" applyAlignment="1">
      <alignment horizontal="right" indent="1"/>
    </xf>
    <xf numFmtId="0" fontId="15" fillId="3" borderId="4" xfId="7" applyFont="1" applyFill="1" applyBorder="1"/>
    <xf numFmtId="3" fontId="15" fillId="3" borderId="4" xfId="7" applyNumberFormat="1" applyFont="1" applyFill="1" applyBorder="1" applyAlignment="1">
      <alignment horizontal="right" indent="1"/>
    </xf>
    <xf numFmtId="0" fontId="6" fillId="0" borderId="7" xfId="6" quotePrefix="1" applyFont="1" applyBorder="1"/>
    <xf numFmtId="0" fontId="3" fillId="0" borderId="4" xfId="5" applyNumberFormat="1" applyFont="1" applyBorder="1" applyAlignment="1">
      <alignment horizontal="center" vertical="top" wrapText="1"/>
    </xf>
    <xf numFmtId="3" fontId="2" fillId="0" borderId="2" xfId="5" applyNumberFormat="1" applyFont="1" applyBorder="1" applyAlignment="1">
      <alignment horizontal="right" vertical="top" wrapText="1" indent="1"/>
    </xf>
    <xf numFmtId="0" fontId="4" fillId="0" borderId="2" xfId="0" applyFont="1" applyBorder="1" applyAlignment="1">
      <alignment vertical="top" wrapText="1"/>
    </xf>
    <xf numFmtId="189" fontId="4" fillId="0" borderId="2" xfId="5" applyNumberFormat="1" applyFont="1" applyBorder="1" applyAlignment="1">
      <alignment horizontal="right" vertical="top" wrapText="1" indent="1"/>
    </xf>
    <xf numFmtId="4" fontId="4" fillId="0" borderId="2" xfId="5" applyNumberFormat="1" applyFont="1" applyBorder="1" applyAlignment="1">
      <alignment horizontal="right" vertical="top" wrapText="1" inden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1" xfId="7" applyFont="1" applyBorder="1" applyAlignment="1">
      <alignment horizontal="center"/>
    </xf>
    <xf numFmtId="0" fontId="5" fillId="0" borderId="12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0" fontId="6" fillId="0" borderId="4" xfId="7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5" xfId="7" applyFont="1" applyFill="1" applyBorder="1" applyAlignment="1">
      <alignment horizontal="center" wrapText="1"/>
    </xf>
    <xf numFmtId="0" fontId="7" fillId="2" borderId="14" xfId="7" applyFont="1" applyFill="1" applyBorder="1" applyAlignment="1">
      <alignment horizontal="center" wrapText="1"/>
    </xf>
    <xf numFmtId="0" fontId="7" fillId="2" borderId="3" xfId="7" applyFont="1" applyFill="1" applyBorder="1" applyAlignment="1">
      <alignment horizontal="center" wrapText="1"/>
    </xf>
    <xf numFmtId="0" fontId="7" fillId="2" borderId="10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 wrapText="1"/>
    </xf>
    <xf numFmtId="0" fontId="7" fillId="2" borderId="10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8" fillId="2" borderId="5" xfId="6" applyFont="1" applyFill="1" applyBorder="1" applyAlignment="1">
      <alignment horizontal="center" vertical="center"/>
    </xf>
    <xf numFmtId="0" fontId="8" fillId="2" borderId="3" xfId="6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8" fillId="2" borderId="5" xfId="6" applyNumberFormat="1" applyFont="1" applyFill="1" applyBorder="1" applyAlignment="1">
      <alignment horizontal="center"/>
    </xf>
    <xf numFmtId="165" fontId="8" fillId="2" borderId="3" xfId="6" applyNumberFormat="1" applyFont="1" applyFill="1" applyBorder="1" applyAlignment="1">
      <alignment horizontal="center"/>
    </xf>
  </cellXfs>
  <cellStyles count="8">
    <cellStyle name="1000-sep (2 dec) 2" xfId="1"/>
    <cellStyle name="1000-sep (2 dec) 3" xfId="2"/>
    <cellStyle name="Komma" xfId="3" builtinId="3"/>
    <cellStyle name="Komma 2" xfId="4"/>
    <cellStyle name="Komma 3" xfId="5"/>
    <cellStyle name="Normal" xfId="0" builtinId="0"/>
    <cellStyle name="Normal 2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selection sqref="A1:D1"/>
    </sheetView>
  </sheetViews>
  <sheetFormatPr defaultRowHeight="12.75" x14ac:dyDescent="0.2"/>
  <cols>
    <col min="1" max="1" width="38.42578125" customWidth="1"/>
    <col min="2" max="4" width="12.5703125" customWidth="1"/>
    <col min="5" max="5" width="11.5703125" bestFit="1" customWidth="1"/>
    <col min="7" max="7" width="10.5703125" bestFit="1" customWidth="1"/>
    <col min="8" max="8" width="10.42578125" bestFit="1" customWidth="1"/>
  </cols>
  <sheetData>
    <row r="1" spans="1:7" ht="18.75" thickBot="1" x14ac:dyDescent="0.25">
      <c r="A1" s="73" t="s">
        <v>113</v>
      </c>
      <c r="B1" s="74"/>
      <c r="C1" s="74"/>
      <c r="D1" s="75"/>
    </row>
    <row r="2" spans="1:7" x14ac:dyDescent="0.2">
      <c r="A2" s="1"/>
      <c r="B2" s="1"/>
      <c r="C2" s="1"/>
      <c r="D2" s="1"/>
    </row>
    <row r="3" spans="1:7" ht="15.75" x14ac:dyDescent="0.2">
      <c r="A3" s="10" t="s">
        <v>19</v>
      </c>
      <c r="B3" s="68">
        <v>2018</v>
      </c>
      <c r="C3" s="68">
        <v>2017</v>
      </c>
      <c r="D3" s="68">
        <v>2016</v>
      </c>
    </row>
    <row r="4" spans="1:7" x14ac:dyDescent="0.2">
      <c r="A4" s="2" t="s">
        <v>0</v>
      </c>
      <c r="B4" s="3"/>
      <c r="C4" s="3"/>
      <c r="D4" s="3"/>
    </row>
    <row r="5" spans="1:7" x14ac:dyDescent="0.2">
      <c r="A5" s="6" t="s">
        <v>1</v>
      </c>
      <c r="B5" s="69">
        <v>1041923</v>
      </c>
      <c r="C5" s="69">
        <v>1030963</v>
      </c>
      <c r="D5" s="69">
        <v>1042549</v>
      </c>
    </row>
    <row r="6" spans="1:7" ht="12.75" customHeight="1" x14ac:dyDescent="0.2">
      <c r="A6" s="6" t="s">
        <v>20</v>
      </c>
      <c r="B6" s="31">
        <v>-814915</v>
      </c>
      <c r="C6" s="31">
        <v>-818296</v>
      </c>
      <c r="D6" s="31">
        <v>-829483</v>
      </c>
    </row>
    <row r="7" spans="1:7" x14ac:dyDescent="0.2">
      <c r="A7" s="6" t="s">
        <v>114</v>
      </c>
      <c r="B7" s="31">
        <f>-65046+4013</f>
        <v>-61033</v>
      </c>
      <c r="C7" s="31">
        <f>-62451+610-1679</f>
        <v>-63520</v>
      </c>
      <c r="D7" s="31">
        <f>-65272+567-1614</f>
        <v>-66319</v>
      </c>
    </row>
    <row r="8" spans="1:7" x14ac:dyDescent="0.2">
      <c r="A8" s="2" t="s">
        <v>21</v>
      </c>
      <c r="B8" s="69">
        <f>SUM(B5:B7)</f>
        <v>165975</v>
      </c>
      <c r="C8" s="69">
        <f>SUM(C5:C7)</f>
        <v>149147</v>
      </c>
      <c r="D8" s="69">
        <f>SUM(D5:D7)</f>
        <v>146747</v>
      </c>
    </row>
    <row r="9" spans="1:7" x14ac:dyDescent="0.2">
      <c r="A9" s="6" t="s">
        <v>23</v>
      </c>
      <c r="B9" s="31">
        <v>-133699</v>
      </c>
      <c r="C9" s="31">
        <v>-125067</v>
      </c>
      <c r="D9" s="31">
        <v>-121939</v>
      </c>
      <c r="F9" s="11"/>
    </row>
    <row r="10" spans="1:7" x14ac:dyDescent="0.2">
      <c r="A10" s="6" t="s">
        <v>24</v>
      </c>
      <c r="B10" s="31">
        <v>-22433</v>
      </c>
      <c r="C10" s="31">
        <v>-14293</v>
      </c>
      <c r="D10" s="31">
        <v>-14327</v>
      </c>
      <c r="F10" s="11"/>
    </row>
    <row r="11" spans="1:7" x14ac:dyDescent="0.2">
      <c r="A11" s="2" t="s">
        <v>9</v>
      </c>
      <c r="B11" s="69">
        <f>SUM(B8:B10)</f>
        <v>9843</v>
      </c>
      <c r="C11" s="69">
        <f>SUM(C8:C10)</f>
        <v>9787</v>
      </c>
      <c r="D11" s="69">
        <f>SUM(D8:D10)</f>
        <v>10481</v>
      </c>
    </row>
    <row r="12" spans="1:7" x14ac:dyDescent="0.2">
      <c r="A12" s="6" t="s">
        <v>22</v>
      </c>
      <c r="B12" s="31">
        <v>2</v>
      </c>
      <c r="C12" s="31">
        <v>8</v>
      </c>
      <c r="D12" s="31">
        <v>3</v>
      </c>
      <c r="F12" s="11"/>
    </row>
    <row r="13" spans="1:7" x14ac:dyDescent="0.2">
      <c r="A13" s="6" t="s">
        <v>115</v>
      </c>
      <c r="B13" s="31">
        <v>-1404</v>
      </c>
      <c r="C13" s="31">
        <v>-3015</v>
      </c>
      <c r="D13" s="31">
        <v>-4152</v>
      </c>
    </row>
    <row r="14" spans="1:7" x14ac:dyDescent="0.2">
      <c r="A14" s="2" t="s">
        <v>10</v>
      </c>
      <c r="B14" s="69">
        <f>SUM(B11:B13)</f>
        <v>8441</v>
      </c>
      <c r="C14" s="69">
        <f>SUM(C11:C13)</f>
        <v>6780</v>
      </c>
      <c r="D14" s="69">
        <f>SUM(D11:D13)</f>
        <v>6332</v>
      </c>
    </row>
    <row r="15" spans="1:7" x14ac:dyDescent="0.2">
      <c r="A15" s="6"/>
      <c r="B15" s="70"/>
      <c r="C15" s="31"/>
      <c r="D15" s="31"/>
    </row>
    <row r="16" spans="1:7" x14ac:dyDescent="0.2">
      <c r="A16" s="2" t="s">
        <v>2</v>
      </c>
      <c r="B16" s="3"/>
      <c r="C16" s="31"/>
      <c r="D16" s="31"/>
      <c r="G16" s="11"/>
    </row>
    <row r="17" spans="1:7" x14ac:dyDescent="0.2">
      <c r="A17" s="6" t="s">
        <v>3</v>
      </c>
      <c r="B17" s="31">
        <v>352832</v>
      </c>
      <c r="C17" s="31">
        <v>341443</v>
      </c>
      <c r="D17" s="31">
        <v>318904</v>
      </c>
    </row>
    <row r="18" spans="1:7" x14ac:dyDescent="0.2">
      <c r="A18" s="53" t="s">
        <v>92</v>
      </c>
      <c r="B18" s="31">
        <f>-222488-2139</f>
        <v>-224627</v>
      </c>
      <c r="C18" s="31">
        <v>-219941</v>
      </c>
      <c r="D18" s="31">
        <v>-202692</v>
      </c>
      <c r="G18" s="5" t="s">
        <v>8</v>
      </c>
    </row>
    <row r="19" spans="1:7" x14ac:dyDescent="0.2">
      <c r="A19" s="6" t="s">
        <v>11</v>
      </c>
      <c r="B19" s="31">
        <f>SUM(B17:B18)</f>
        <v>128205</v>
      </c>
      <c r="C19" s="31">
        <f>SUM(C17:C18)</f>
        <v>121502</v>
      </c>
      <c r="D19" s="31">
        <f>SUM(D17:D18)</f>
        <v>116212</v>
      </c>
    </row>
    <row r="20" spans="1:7" x14ac:dyDescent="0.2">
      <c r="A20" s="6"/>
      <c r="B20" s="70"/>
      <c r="C20" s="31"/>
      <c r="D20" s="31"/>
    </row>
    <row r="21" spans="1:7" x14ac:dyDescent="0.2">
      <c r="A21" s="6" t="s">
        <v>13</v>
      </c>
      <c r="B21" s="31">
        <v>127563</v>
      </c>
      <c r="C21" s="31">
        <v>113352</v>
      </c>
      <c r="D21" s="31">
        <v>96625</v>
      </c>
    </row>
    <row r="22" spans="1:7" x14ac:dyDescent="0.2">
      <c r="A22" s="6" t="s">
        <v>14</v>
      </c>
      <c r="B22" s="31">
        <v>114568</v>
      </c>
      <c r="C22" s="31">
        <v>123176</v>
      </c>
      <c r="D22" s="31">
        <v>122912</v>
      </c>
    </row>
    <row r="23" spans="1:7" x14ac:dyDescent="0.2">
      <c r="A23" s="6"/>
      <c r="B23" s="70"/>
      <c r="C23" s="71"/>
      <c r="D23" s="71"/>
    </row>
    <row r="24" spans="1:7" x14ac:dyDescent="0.2">
      <c r="A24" s="2" t="s">
        <v>84</v>
      </c>
      <c r="B24" s="70"/>
      <c r="C24" s="71"/>
      <c r="D24" s="71"/>
    </row>
    <row r="25" spans="1:7" x14ac:dyDescent="0.2">
      <c r="A25" s="6" t="s">
        <v>85</v>
      </c>
      <c r="B25" s="31">
        <v>225269</v>
      </c>
      <c r="C25" s="31">
        <v>228091</v>
      </c>
      <c r="D25" s="31">
        <v>222279</v>
      </c>
    </row>
    <row r="26" spans="1:7" x14ac:dyDescent="0.2">
      <c r="A26" s="6" t="s">
        <v>116</v>
      </c>
      <c r="B26" s="31">
        <v>79480</v>
      </c>
      <c r="C26" s="31">
        <v>79309</v>
      </c>
      <c r="D26" s="31">
        <v>79641</v>
      </c>
    </row>
    <row r="27" spans="1:7" x14ac:dyDescent="0.2">
      <c r="A27" s="6" t="s">
        <v>39</v>
      </c>
      <c r="B27" s="31">
        <v>691</v>
      </c>
      <c r="C27" s="31">
        <v>790</v>
      </c>
      <c r="D27" s="31">
        <v>507</v>
      </c>
    </row>
    <row r="28" spans="1:7" x14ac:dyDescent="0.2">
      <c r="A28" s="6" t="s">
        <v>118</v>
      </c>
      <c r="B28" s="31">
        <v>34643</v>
      </c>
      <c r="C28" s="31">
        <v>23504</v>
      </c>
      <c r="D28" s="31">
        <v>2639</v>
      </c>
    </row>
    <row r="29" spans="1:7" x14ac:dyDescent="0.2">
      <c r="A29" s="6"/>
      <c r="B29" s="70"/>
      <c r="C29" s="71"/>
      <c r="D29" s="71"/>
    </row>
    <row r="30" spans="1:7" x14ac:dyDescent="0.2">
      <c r="A30" s="2" t="s">
        <v>12</v>
      </c>
      <c r="B30" s="3"/>
      <c r="C30" s="4"/>
      <c r="D30" s="4"/>
    </row>
    <row r="31" spans="1:7" x14ac:dyDescent="0.2">
      <c r="A31" s="6" t="s">
        <v>4</v>
      </c>
      <c r="B31" s="71">
        <f>+(B11+B12)/B17*100</f>
        <v>2.790279793216035</v>
      </c>
      <c r="C31" s="71">
        <f>+(C11+C12)/C17*100</f>
        <v>2.8687072219960577</v>
      </c>
      <c r="D31" s="71">
        <f>+(D11+D12)/D17*100</f>
        <v>3.2875097207937189</v>
      </c>
    </row>
    <row r="32" spans="1:7" x14ac:dyDescent="0.2">
      <c r="A32" s="6" t="s">
        <v>5</v>
      </c>
      <c r="B32" s="71">
        <f>+(B11+B12)/B5*100</f>
        <v>0.94488748208840767</v>
      </c>
      <c r="C32" s="71">
        <f>+(C11+C12)/C5*100</f>
        <v>0.95008259268276363</v>
      </c>
      <c r="D32" s="71">
        <f>+(D11+D12)/D5*100</f>
        <v>1.0056122062368291</v>
      </c>
    </row>
    <row r="33" spans="1:5" ht="12.75" customHeight="1" x14ac:dyDescent="0.2">
      <c r="A33" s="6" t="s">
        <v>6</v>
      </c>
      <c r="B33" s="72">
        <f>+B5/B17</f>
        <v>2.9530286368583347</v>
      </c>
      <c r="C33" s="72">
        <f>+C5/C17</f>
        <v>3.0194293044519878</v>
      </c>
      <c r="D33" s="72">
        <f>+D5/D17</f>
        <v>3.269162506585054</v>
      </c>
      <c r="E33" s="9"/>
    </row>
    <row r="34" spans="1:5" x14ac:dyDescent="0.2">
      <c r="A34" s="6" t="s">
        <v>18</v>
      </c>
      <c r="B34" s="71">
        <f>B13*100/B18</f>
        <v>0.62503617107471499</v>
      </c>
      <c r="C34" s="71">
        <f>C13*100/C18</f>
        <v>1.3708221750378511</v>
      </c>
      <c r="D34" s="71">
        <f>D13*100/D18</f>
        <v>2.0484281570066898</v>
      </c>
      <c r="E34" s="9"/>
    </row>
    <row r="35" spans="1:5" x14ac:dyDescent="0.2">
      <c r="A35" s="6" t="s">
        <v>7</v>
      </c>
      <c r="B35" s="71">
        <f>+B14/B19*100</f>
        <v>6.5839865839865839</v>
      </c>
      <c r="C35" s="71">
        <f>+C14/C19*100</f>
        <v>5.580155059175981</v>
      </c>
      <c r="D35" s="71">
        <f>+D14/D19*100</f>
        <v>5.4486627886965202</v>
      </c>
      <c r="E35" s="9"/>
    </row>
    <row r="36" spans="1:5" x14ac:dyDescent="0.2">
      <c r="A36" s="6" t="s">
        <v>91</v>
      </c>
      <c r="B36" s="72">
        <f>-B18/B19</f>
        <v>1.7520923520923521</v>
      </c>
      <c r="C36" s="72">
        <f>-C18/C19</f>
        <v>1.8101841944988559</v>
      </c>
      <c r="D36" s="72">
        <f>-D18/D19</f>
        <v>1.7441572298902006</v>
      </c>
      <c r="E36" s="9"/>
    </row>
    <row r="37" spans="1:5" x14ac:dyDescent="0.2">
      <c r="A37" s="6"/>
      <c r="B37" s="70"/>
      <c r="C37" s="71"/>
      <c r="D37" s="71"/>
      <c r="E37" s="9"/>
    </row>
    <row r="38" spans="1:5" x14ac:dyDescent="0.2">
      <c r="A38" s="2" t="s">
        <v>15</v>
      </c>
      <c r="B38" s="3"/>
      <c r="C38" s="71"/>
      <c r="D38" s="71"/>
      <c r="E38" s="9"/>
    </row>
    <row r="39" spans="1:5" x14ac:dyDescent="0.2">
      <c r="A39" s="6" t="s">
        <v>1</v>
      </c>
      <c r="B39" s="31">
        <f>+B5/$D$5*100</f>
        <v>99.939954860634856</v>
      </c>
      <c r="C39" s="31">
        <f>+C5/$D$5*100</f>
        <v>98.888685327979786</v>
      </c>
      <c r="D39" s="31">
        <v>100</v>
      </c>
      <c r="E39" s="9"/>
    </row>
    <row r="40" spans="1:5" ht="12.75" customHeight="1" x14ac:dyDescent="0.2">
      <c r="A40" s="6" t="s">
        <v>20</v>
      </c>
      <c r="B40" s="31">
        <f>+B6/$D$6*100</f>
        <v>98.243725308414994</v>
      </c>
      <c r="C40" s="31">
        <f>+C6/$D$6*100</f>
        <v>98.651328598657244</v>
      </c>
      <c r="D40" s="31">
        <v>100</v>
      </c>
      <c r="E40" s="9"/>
    </row>
    <row r="41" spans="1:5" x14ac:dyDescent="0.2">
      <c r="A41" s="6" t="s">
        <v>114</v>
      </c>
      <c r="B41" s="31">
        <f>+B7/$D$7*100</f>
        <v>92.029433495679967</v>
      </c>
      <c r="C41" s="31">
        <f>+C7/$D$7*100</f>
        <v>95.779490040561527</v>
      </c>
      <c r="D41" s="31">
        <v>100</v>
      </c>
      <c r="E41" s="9"/>
    </row>
    <row r="42" spans="1:5" x14ac:dyDescent="0.2">
      <c r="A42" s="6" t="s">
        <v>23</v>
      </c>
      <c r="B42" s="31">
        <f>+B9/$D$9*100</f>
        <v>109.64416634546781</v>
      </c>
      <c r="C42" s="31">
        <f>+C9/$D$9*100</f>
        <v>102.56521703474688</v>
      </c>
      <c r="D42" s="31">
        <v>100</v>
      </c>
      <c r="E42" s="9"/>
    </row>
    <row r="43" spans="1:5" x14ac:dyDescent="0.2">
      <c r="A43" s="6" t="s">
        <v>24</v>
      </c>
      <c r="B43" s="31">
        <f>+B10/$D$10*100</f>
        <v>156.57848816919105</v>
      </c>
      <c r="C43" s="31">
        <f>+C10/$D$10*100</f>
        <v>99.762685837928387</v>
      </c>
      <c r="D43" s="31">
        <v>100</v>
      </c>
      <c r="E43" s="9"/>
    </row>
    <row r="44" spans="1:5" x14ac:dyDescent="0.2">
      <c r="A44" s="6"/>
      <c r="B44" s="31"/>
      <c r="C44" s="31"/>
      <c r="D44" s="31"/>
      <c r="E44" s="9"/>
    </row>
    <row r="45" spans="1:5" x14ac:dyDescent="0.2">
      <c r="A45" s="2" t="s">
        <v>86</v>
      </c>
      <c r="B45" s="3"/>
      <c r="C45" s="71"/>
      <c r="D45" s="71"/>
      <c r="E45" s="9"/>
    </row>
    <row r="46" spans="1:5" x14ac:dyDescent="0.2">
      <c r="A46" s="6" t="s">
        <v>1</v>
      </c>
      <c r="B46" s="31">
        <f>B5/$D$5*100</f>
        <v>99.939954860634856</v>
      </c>
      <c r="C46" s="31">
        <f>C5/$D$5*100</f>
        <v>98.888685327979786</v>
      </c>
      <c r="D46" s="31">
        <v>100</v>
      </c>
      <c r="E46" s="9"/>
    </row>
    <row r="47" spans="1:5" x14ac:dyDescent="0.2">
      <c r="A47" s="6" t="s">
        <v>85</v>
      </c>
      <c r="B47" s="31">
        <f>B25/$D$25*100</f>
        <v>101.34515631256214</v>
      </c>
      <c r="C47" s="31">
        <f>C25/$D$25*100</f>
        <v>102.61473193599035</v>
      </c>
      <c r="D47" s="31">
        <v>100</v>
      </c>
      <c r="E47" s="9"/>
    </row>
    <row r="48" spans="1:5" x14ac:dyDescent="0.2">
      <c r="A48" s="6" t="s">
        <v>116</v>
      </c>
      <c r="B48" s="31">
        <f>B26/$D$26*100</f>
        <v>99.797842819653198</v>
      </c>
      <c r="C48" s="31">
        <f>C26/$D$26*100</f>
        <v>99.583129292701003</v>
      </c>
      <c r="D48" s="31">
        <v>100</v>
      </c>
      <c r="E48" s="9"/>
    </row>
    <row r="49" spans="1:5" x14ac:dyDescent="0.2">
      <c r="A49" s="6" t="s">
        <v>39</v>
      </c>
      <c r="B49" s="31">
        <f>B27/$D$27*100</f>
        <v>136.29191321499013</v>
      </c>
      <c r="C49" s="31">
        <f>C27/$D$27*100</f>
        <v>155.81854043392505</v>
      </c>
      <c r="D49" s="31">
        <f>D25*100/$D25</f>
        <v>100</v>
      </c>
      <c r="E49" s="9"/>
    </row>
    <row r="50" spans="1:5" x14ac:dyDescent="0.2">
      <c r="A50" s="6" t="s">
        <v>118</v>
      </c>
      <c r="B50" s="31">
        <f>B28/$D$28*100</f>
        <v>1312.7320954907163</v>
      </c>
      <c r="C50" s="31">
        <f>C28/$D$28*100</f>
        <v>890.64039408866995</v>
      </c>
      <c r="D50" s="31">
        <f>D28/$D$28*100</f>
        <v>100</v>
      </c>
      <c r="E50" s="9"/>
    </row>
    <row r="51" spans="1:5" x14ac:dyDescent="0.2">
      <c r="A51" s="6"/>
      <c r="B51" s="31"/>
      <c r="C51" s="31"/>
      <c r="D51" s="31"/>
      <c r="E51" s="9"/>
    </row>
    <row r="52" spans="1:5" x14ac:dyDescent="0.2">
      <c r="A52" s="2" t="s">
        <v>87</v>
      </c>
      <c r="B52" s="31"/>
      <c r="C52" s="31"/>
      <c r="D52" s="31"/>
      <c r="E52" s="9"/>
    </row>
    <row r="53" spans="1:5" x14ac:dyDescent="0.2">
      <c r="A53" s="6" t="s">
        <v>88</v>
      </c>
      <c r="B53" s="71">
        <f>B19/B17*100</f>
        <v>36.335989932885902</v>
      </c>
      <c r="C53" s="71">
        <f>C19/C17*100</f>
        <v>35.584856037464526</v>
      </c>
      <c r="D53" s="71">
        <f>D19/D17*100</f>
        <v>36.441060632666883</v>
      </c>
      <c r="E53" s="9"/>
    </row>
    <row r="54" spans="1:5" x14ac:dyDescent="0.2">
      <c r="A54" s="6" t="s">
        <v>89</v>
      </c>
      <c r="B54" s="71">
        <f>-B18/B17*100</f>
        <v>63.664010067114098</v>
      </c>
      <c r="C54" s="71">
        <f>-C18/C17*100</f>
        <v>64.415143962535467</v>
      </c>
      <c r="D54" s="71">
        <f>-D18/D17*100</f>
        <v>63.55893936733311</v>
      </c>
      <c r="E54" s="9"/>
    </row>
    <row r="55" spans="1:5" x14ac:dyDescent="0.2">
      <c r="A55" s="6" t="s">
        <v>90</v>
      </c>
      <c r="B55" s="71">
        <f>B21/B22*100</f>
        <v>111.34260875637176</v>
      </c>
      <c r="C55" s="71">
        <f>C21/C22*100</f>
        <v>92.024420341624989</v>
      </c>
      <c r="D55" s="71">
        <f>D21/D22*100</f>
        <v>78.613154126529551</v>
      </c>
      <c r="E55" s="9"/>
    </row>
    <row r="56" spans="1:5" x14ac:dyDescent="0.2">
      <c r="A56" s="5" t="s">
        <v>117</v>
      </c>
      <c r="B56" s="5"/>
      <c r="C56" s="5"/>
      <c r="D56" s="5"/>
      <c r="E56" s="9"/>
    </row>
    <row r="57" spans="1:5" x14ac:dyDescent="0.2">
      <c r="E57" s="9"/>
    </row>
    <row r="58" spans="1:5" x14ac:dyDescent="0.2">
      <c r="E58" s="9"/>
    </row>
    <row r="59" spans="1:5" x14ac:dyDescent="0.2">
      <c r="E59" s="9"/>
    </row>
    <row r="60" spans="1:5" x14ac:dyDescent="0.2">
      <c r="E60" s="9"/>
    </row>
    <row r="61" spans="1:5" x14ac:dyDescent="0.2">
      <c r="E61" s="9"/>
    </row>
    <row r="62" spans="1:5" x14ac:dyDescent="0.2">
      <c r="E62" s="9"/>
    </row>
    <row r="63" spans="1:5" x14ac:dyDescent="0.2">
      <c r="E63" s="9"/>
    </row>
    <row r="64" spans="1:5" x14ac:dyDescent="0.2">
      <c r="E64" s="9"/>
    </row>
    <row r="65" spans="5:5" x14ac:dyDescent="0.2">
      <c r="E65" s="9"/>
    </row>
    <row r="66" spans="5:5" x14ac:dyDescent="0.2">
      <c r="E66" s="9"/>
    </row>
    <row r="67" spans="5:5" x14ac:dyDescent="0.2">
      <c r="E67" s="9"/>
    </row>
    <row r="68" spans="5:5" x14ac:dyDescent="0.2">
      <c r="E68" s="9"/>
    </row>
    <row r="69" spans="5:5" x14ac:dyDescent="0.2">
      <c r="E69" s="9"/>
    </row>
    <row r="70" spans="5:5" x14ac:dyDescent="0.2">
      <c r="E70" s="9"/>
    </row>
    <row r="71" spans="5:5" x14ac:dyDescent="0.2">
      <c r="E71" s="9"/>
    </row>
    <row r="72" spans="5:5" x14ac:dyDescent="0.2">
      <c r="E72" s="9"/>
    </row>
    <row r="73" spans="5:5" x14ac:dyDescent="0.2">
      <c r="E73" s="9"/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sqref="A1:G1"/>
    </sheetView>
  </sheetViews>
  <sheetFormatPr defaultRowHeight="12.75" x14ac:dyDescent="0.2"/>
  <cols>
    <col min="1" max="1" width="23.140625" customWidth="1"/>
    <col min="2" max="2" width="11.5703125" customWidth="1"/>
    <col min="3" max="7" width="10.85546875" customWidth="1"/>
  </cols>
  <sheetData>
    <row r="1" spans="1:8" ht="21" thickBot="1" x14ac:dyDescent="0.35">
      <c r="A1" s="76" t="s">
        <v>54</v>
      </c>
      <c r="B1" s="77"/>
      <c r="C1" s="77"/>
      <c r="D1" s="77"/>
      <c r="E1" s="77"/>
      <c r="F1" s="77"/>
      <c r="G1" s="78"/>
    </row>
    <row r="2" spans="1:8" ht="15" x14ac:dyDescent="0.2">
      <c r="A2" s="36"/>
      <c r="B2" s="36"/>
      <c r="C2" s="36"/>
      <c r="D2" s="36"/>
      <c r="E2" s="36"/>
      <c r="F2" s="36"/>
      <c r="G2" s="36"/>
    </row>
    <row r="3" spans="1:8" ht="14.25" x14ac:dyDescent="0.2">
      <c r="A3" s="58" t="s">
        <v>93</v>
      </c>
      <c r="B3" s="59">
        <v>80000</v>
      </c>
      <c r="C3" s="60"/>
      <c r="D3" s="60"/>
      <c r="E3" s="60"/>
      <c r="F3" s="60"/>
      <c r="G3" s="60"/>
      <c r="H3" s="60"/>
    </row>
    <row r="4" spans="1:8" ht="14.25" x14ac:dyDescent="0.2">
      <c r="A4" s="58" t="s">
        <v>94</v>
      </c>
      <c r="B4" s="59">
        <v>500</v>
      </c>
      <c r="C4" s="60"/>
      <c r="D4" s="60"/>
      <c r="E4" s="60"/>
      <c r="F4" s="60"/>
      <c r="G4" s="60"/>
      <c r="H4" s="60"/>
    </row>
    <row r="5" spans="1:8" ht="14.25" x14ac:dyDescent="0.2">
      <c r="A5" s="58" t="s">
        <v>95</v>
      </c>
      <c r="B5" s="59">
        <v>595</v>
      </c>
      <c r="C5" s="60"/>
      <c r="D5" s="60"/>
      <c r="E5" s="60"/>
      <c r="F5" s="60"/>
      <c r="G5" s="60"/>
      <c r="H5" s="60"/>
    </row>
    <row r="6" spans="1:8" ht="14.25" x14ac:dyDescent="0.2">
      <c r="A6" s="58" t="s">
        <v>96</v>
      </c>
      <c r="B6" s="59">
        <v>41</v>
      </c>
      <c r="C6" s="60"/>
      <c r="D6" s="60"/>
      <c r="E6" s="60"/>
      <c r="F6" s="60"/>
      <c r="G6" s="60"/>
      <c r="H6" s="60"/>
    </row>
    <row r="7" spans="1:8" ht="14.25" x14ac:dyDescent="0.2">
      <c r="A7" s="58" t="s">
        <v>97</v>
      </c>
      <c r="B7" s="59">
        <v>63</v>
      </c>
      <c r="C7" s="60"/>
      <c r="D7" s="60"/>
      <c r="E7" s="60"/>
      <c r="F7" s="60"/>
      <c r="G7" s="60"/>
      <c r="H7" s="60"/>
    </row>
    <row r="8" spans="1:8" ht="14.25" x14ac:dyDescent="0.2">
      <c r="A8" s="58" t="s">
        <v>98</v>
      </c>
      <c r="B8" s="59">
        <v>52</v>
      </c>
      <c r="C8" s="60"/>
      <c r="D8" s="60"/>
      <c r="E8" s="60"/>
      <c r="F8" s="60"/>
      <c r="G8" s="60"/>
      <c r="H8" s="60"/>
    </row>
    <row r="9" spans="1:8" ht="14.25" x14ac:dyDescent="0.2">
      <c r="A9" s="58" t="s">
        <v>99</v>
      </c>
      <c r="B9" s="59">
        <v>77</v>
      </c>
      <c r="C9" s="60"/>
      <c r="D9" s="60"/>
      <c r="E9" s="60"/>
      <c r="F9" s="60"/>
      <c r="G9" s="60"/>
      <c r="H9" s="60"/>
    </row>
    <row r="10" spans="1:8" ht="14.25" x14ac:dyDescent="0.2">
      <c r="A10" s="58" t="s">
        <v>100</v>
      </c>
      <c r="B10" s="59">
        <v>61</v>
      </c>
      <c r="C10" s="60"/>
      <c r="D10" s="60"/>
      <c r="E10" s="60"/>
      <c r="F10" s="60"/>
      <c r="G10" s="60"/>
      <c r="H10" s="60"/>
    </row>
    <row r="11" spans="1:8" ht="14.25" x14ac:dyDescent="0.2">
      <c r="A11" s="60"/>
      <c r="B11" s="60"/>
      <c r="C11" s="60"/>
      <c r="D11" s="60"/>
      <c r="E11" s="60"/>
      <c r="F11" s="60"/>
      <c r="G11" s="60"/>
      <c r="H11" s="60"/>
    </row>
    <row r="12" spans="1:8" ht="15" x14ac:dyDescent="0.25">
      <c r="A12" s="61" t="s">
        <v>55</v>
      </c>
      <c r="B12" s="62" t="s">
        <v>56</v>
      </c>
      <c r="C12" s="62" t="s">
        <v>57</v>
      </c>
      <c r="D12" s="62" t="s">
        <v>58</v>
      </c>
      <c r="E12" s="62" t="s">
        <v>59</v>
      </c>
      <c r="F12" s="62" t="s">
        <v>60</v>
      </c>
      <c r="G12" s="62" t="s">
        <v>61</v>
      </c>
      <c r="H12" s="60"/>
    </row>
    <row r="13" spans="1:8" ht="14.25" x14ac:dyDescent="0.2">
      <c r="A13" s="61" t="s">
        <v>62</v>
      </c>
      <c r="B13" s="63"/>
      <c r="C13" s="63"/>
      <c r="D13" s="64"/>
      <c r="E13" s="64"/>
      <c r="F13" s="64"/>
      <c r="G13" s="63"/>
      <c r="H13" s="60"/>
    </row>
    <row r="14" spans="1:8" ht="14.25" x14ac:dyDescent="0.2">
      <c r="A14" s="61" t="s">
        <v>63</v>
      </c>
      <c r="B14" s="63"/>
      <c r="C14" s="63"/>
      <c r="D14" s="64"/>
      <c r="E14" s="64"/>
      <c r="F14" s="64"/>
      <c r="G14" s="63"/>
      <c r="H14" s="60"/>
    </row>
    <row r="15" spans="1:8" ht="14.25" x14ac:dyDescent="0.2">
      <c r="A15" s="61" t="s">
        <v>64</v>
      </c>
      <c r="B15" s="63"/>
      <c r="C15" s="63"/>
      <c r="D15" s="63"/>
      <c r="E15" s="63"/>
      <c r="F15" s="63"/>
      <c r="G15" s="63"/>
      <c r="H15" s="60"/>
    </row>
    <row r="16" spans="1:8" ht="14.25" x14ac:dyDescent="0.2">
      <c r="A16" s="65" t="s">
        <v>8</v>
      </c>
      <c r="B16" s="66"/>
      <c r="C16" s="66"/>
      <c r="D16" s="66"/>
      <c r="E16" s="66"/>
      <c r="F16" s="66"/>
      <c r="G16" s="66"/>
      <c r="H16" s="60"/>
    </row>
    <row r="17" spans="1:8" ht="14.25" x14ac:dyDescent="0.2">
      <c r="A17" s="61" t="s">
        <v>65</v>
      </c>
      <c r="B17" s="63"/>
      <c r="C17" s="63"/>
      <c r="D17" s="63"/>
      <c r="E17" s="63"/>
      <c r="F17" s="63"/>
      <c r="G17" s="63"/>
      <c r="H17" s="60"/>
    </row>
    <row r="18" spans="1:8" ht="14.25" x14ac:dyDescent="0.2">
      <c r="A18" s="61" t="s">
        <v>66</v>
      </c>
      <c r="B18" s="63"/>
      <c r="C18" s="63"/>
      <c r="D18" s="63"/>
      <c r="E18" s="63"/>
      <c r="F18" s="63"/>
      <c r="G18" s="63"/>
      <c r="H18" s="60"/>
    </row>
    <row r="19" spans="1:8" ht="14.25" x14ac:dyDescent="0.2">
      <c r="A19" s="60"/>
      <c r="B19" s="60"/>
      <c r="C19" s="60"/>
      <c r="D19" s="60"/>
      <c r="E19" s="60"/>
      <c r="F19" s="60"/>
      <c r="G19" s="60"/>
      <c r="H19" s="60"/>
    </row>
    <row r="20" spans="1:8" ht="14.25" x14ac:dyDescent="0.2">
      <c r="A20" s="60"/>
      <c r="B20" s="60"/>
      <c r="C20" s="60"/>
      <c r="D20" s="60"/>
      <c r="E20" s="60"/>
      <c r="F20" s="60"/>
      <c r="G20" s="60"/>
      <c r="H20" s="60"/>
    </row>
    <row r="21" spans="1:8" ht="14.25" x14ac:dyDescent="0.2">
      <c r="A21" s="60"/>
      <c r="B21" s="60"/>
      <c r="C21" s="60"/>
      <c r="D21" s="60"/>
      <c r="E21" s="60"/>
      <c r="F21" s="60"/>
      <c r="G21" s="60"/>
      <c r="H21" s="60"/>
    </row>
    <row r="22" spans="1:8" ht="14.25" x14ac:dyDescent="0.2">
      <c r="A22" s="60"/>
      <c r="B22" s="60"/>
      <c r="C22" s="60"/>
      <c r="D22" s="60"/>
      <c r="E22" s="60"/>
      <c r="F22" s="60"/>
      <c r="G22" s="60"/>
      <c r="H22" s="60"/>
    </row>
    <row r="23" spans="1:8" ht="14.25" x14ac:dyDescent="0.2">
      <c r="A23" s="60"/>
      <c r="B23" s="60"/>
      <c r="C23" s="60"/>
      <c r="D23" s="60"/>
      <c r="E23" s="60"/>
      <c r="F23" s="60"/>
      <c r="G23" s="60"/>
      <c r="H23" s="60"/>
    </row>
    <row r="24" spans="1:8" ht="14.25" x14ac:dyDescent="0.2">
      <c r="A24" s="60"/>
      <c r="B24" s="60"/>
      <c r="C24" s="60"/>
      <c r="D24" s="60"/>
      <c r="E24" s="60"/>
      <c r="F24" s="60"/>
      <c r="G24" s="60"/>
      <c r="H24" s="60"/>
    </row>
    <row r="25" spans="1:8" ht="14.25" x14ac:dyDescent="0.2">
      <c r="A25" s="60"/>
      <c r="B25" s="60"/>
      <c r="C25" s="60"/>
      <c r="D25" s="60"/>
      <c r="E25" s="60"/>
      <c r="F25" s="60"/>
      <c r="G25" s="60"/>
      <c r="H25" s="60"/>
    </row>
    <row r="26" spans="1:8" ht="14.25" x14ac:dyDescent="0.2">
      <c r="A26" s="60"/>
      <c r="B26" s="60"/>
      <c r="C26" s="60"/>
      <c r="D26" s="60"/>
      <c r="E26" s="60"/>
      <c r="F26" s="60"/>
      <c r="G26" s="60"/>
      <c r="H26" s="60"/>
    </row>
    <row r="27" spans="1:8" ht="14.25" x14ac:dyDescent="0.2">
      <c r="A27" s="60"/>
      <c r="B27" s="60"/>
      <c r="C27" s="60"/>
      <c r="D27" s="60"/>
      <c r="E27" s="60"/>
      <c r="F27" s="60"/>
      <c r="G27" s="60"/>
      <c r="H27" s="60"/>
    </row>
    <row r="28" spans="1:8" ht="14.25" x14ac:dyDescent="0.2">
      <c r="A28" s="60"/>
      <c r="B28" s="60"/>
      <c r="C28" s="60"/>
      <c r="D28" s="60"/>
      <c r="E28" s="60"/>
      <c r="F28" s="60"/>
      <c r="G28" s="60"/>
      <c r="H28" s="60"/>
    </row>
    <row r="29" spans="1:8" ht="14.25" x14ac:dyDescent="0.2">
      <c r="A29" s="60"/>
      <c r="B29" s="60"/>
      <c r="C29" s="60"/>
      <c r="D29" s="60"/>
      <c r="E29" s="60"/>
      <c r="F29" s="60"/>
      <c r="G29" s="60"/>
      <c r="H29" s="60"/>
    </row>
    <row r="30" spans="1:8" ht="14.25" x14ac:dyDescent="0.2">
      <c r="A30" s="60"/>
      <c r="B30" s="60"/>
      <c r="C30" s="60"/>
      <c r="D30" s="60"/>
      <c r="E30" s="60"/>
      <c r="F30" s="60"/>
      <c r="G30" s="60"/>
      <c r="H30" s="60"/>
    </row>
    <row r="31" spans="1:8" ht="14.25" x14ac:dyDescent="0.2">
      <c r="A31" s="60"/>
      <c r="B31" s="60"/>
      <c r="C31" s="60"/>
      <c r="D31" s="60"/>
      <c r="E31" s="60"/>
      <c r="F31" s="60"/>
      <c r="G31" s="60"/>
      <c r="H31" s="60"/>
    </row>
    <row r="32" spans="1:8" ht="14.25" x14ac:dyDescent="0.2">
      <c r="A32" s="60"/>
      <c r="B32" s="60"/>
      <c r="C32" s="60"/>
      <c r="D32" s="60"/>
      <c r="E32" s="60"/>
      <c r="F32" s="60"/>
      <c r="G32" s="60"/>
      <c r="H32" s="60"/>
    </row>
    <row r="33" spans="1:8" ht="14.25" x14ac:dyDescent="0.2">
      <c r="A33" s="60"/>
      <c r="B33" s="60"/>
      <c r="C33" s="60"/>
      <c r="D33" s="60"/>
      <c r="E33" s="60"/>
      <c r="F33" s="60"/>
      <c r="G33" s="60"/>
      <c r="H33" s="60"/>
    </row>
    <row r="34" spans="1:8" ht="14.25" x14ac:dyDescent="0.2">
      <c r="A34" s="60"/>
      <c r="B34" s="60"/>
      <c r="C34" s="60"/>
      <c r="D34" s="60"/>
      <c r="E34" s="60"/>
      <c r="F34" s="60"/>
      <c r="G34" s="60"/>
      <c r="H34" s="60"/>
    </row>
    <row r="35" spans="1:8" ht="14.25" x14ac:dyDescent="0.2">
      <c r="A35" s="60"/>
      <c r="B35" s="60"/>
      <c r="C35" s="60"/>
      <c r="D35" s="60"/>
      <c r="E35" s="60"/>
      <c r="F35" s="60"/>
      <c r="G35" s="60"/>
      <c r="H35" s="60"/>
    </row>
    <row r="36" spans="1:8" ht="14.25" x14ac:dyDescent="0.2">
      <c r="A36" s="60"/>
      <c r="B36" s="60"/>
      <c r="C36" s="60"/>
      <c r="D36" s="60"/>
      <c r="E36" s="60"/>
      <c r="F36" s="60"/>
      <c r="G36" s="60"/>
      <c r="H36" s="60"/>
    </row>
    <row r="37" spans="1:8" ht="14.25" x14ac:dyDescent="0.2">
      <c r="A37" s="60"/>
      <c r="B37" s="60"/>
      <c r="C37" s="60"/>
      <c r="D37" s="60"/>
      <c r="E37" s="60"/>
      <c r="F37" s="60"/>
      <c r="G37" s="60"/>
      <c r="H37" s="60"/>
    </row>
    <row r="38" spans="1:8" ht="14.25" x14ac:dyDescent="0.2">
      <c r="A38" s="60"/>
      <c r="B38" s="60"/>
      <c r="C38" s="60"/>
      <c r="D38" s="60"/>
      <c r="E38" s="60"/>
      <c r="F38" s="60"/>
      <c r="G38" s="60"/>
      <c r="H38" s="60"/>
    </row>
    <row r="39" spans="1:8" ht="14.25" x14ac:dyDescent="0.2">
      <c r="A39" s="60"/>
      <c r="B39" s="60"/>
      <c r="C39" s="60"/>
      <c r="D39" s="60"/>
      <c r="E39" s="60"/>
      <c r="F39" s="60"/>
      <c r="G39" s="60"/>
      <c r="H39" s="60"/>
    </row>
  </sheetData>
  <mergeCells count="1">
    <mergeCell ref="A1:G1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sqref="A1:D1"/>
    </sheetView>
  </sheetViews>
  <sheetFormatPr defaultColWidth="12.42578125" defaultRowHeight="14.25" x14ac:dyDescent="0.2"/>
  <cols>
    <col min="1" max="1" width="8.85546875" style="8" customWidth="1"/>
    <col min="2" max="2" width="46.140625" style="8" bestFit="1" customWidth="1"/>
    <col min="3" max="4" width="10.85546875" style="8" customWidth="1"/>
    <col min="5" max="16384" width="12.42578125" style="8"/>
  </cols>
  <sheetData>
    <row r="1" spans="1:7" ht="21" thickBot="1" x14ac:dyDescent="0.35">
      <c r="A1" s="80" t="s">
        <v>49</v>
      </c>
      <c r="B1" s="81"/>
      <c r="C1" s="81"/>
      <c r="D1" s="82"/>
    </row>
    <row r="2" spans="1:7" x14ac:dyDescent="0.2">
      <c r="A2" s="15"/>
      <c r="B2" s="15"/>
      <c r="C2" s="15"/>
      <c r="D2" s="15"/>
    </row>
    <row r="3" spans="1:7" s="16" customFormat="1" ht="15.75" x14ac:dyDescent="0.25">
      <c r="A3" s="83" t="s">
        <v>67</v>
      </c>
      <c r="B3" s="84"/>
      <c r="C3" s="84"/>
      <c r="D3" s="85"/>
    </row>
    <row r="4" spans="1:7" s="16" customFormat="1" ht="15.75" x14ac:dyDescent="0.25">
      <c r="A4" s="86" t="s">
        <v>25</v>
      </c>
      <c r="B4" s="88" t="s">
        <v>26</v>
      </c>
      <c r="C4" s="86" t="s">
        <v>27</v>
      </c>
      <c r="D4" s="90" t="s">
        <v>28</v>
      </c>
    </row>
    <row r="5" spans="1:7" s="16" customFormat="1" ht="15.75" x14ac:dyDescent="0.25">
      <c r="A5" s="87"/>
      <c r="B5" s="88"/>
      <c r="C5" s="89"/>
      <c r="D5" s="91"/>
    </row>
    <row r="6" spans="1:7" s="16" customFormat="1" ht="15.75" x14ac:dyDescent="0.25">
      <c r="A6" s="17">
        <v>1100</v>
      </c>
      <c r="B6" s="18" t="s">
        <v>29</v>
      </c>
      <c r="C6" s="19"/>
      <c r="D6" s="19">
        <v>69155</v>
      </c>
    </row>
    <row r="7" spans="1:7" s="16" customFormat="1" ht="15.75" x14ac:dyDescent="0.25">
      <c r="A7" s="17">
        <v>2100</v>
      </c>
      <c r="B7" s="18" t="s">
        <v>20</v>
      </c>
      <c r="C7" s="19">
        <v>27545</v>
      </c>
      <c r="D7" s="19"/>
      <c r="G7" s="37"/>
    </row>
    <row r="8" spans="1:7" s="16" customFormat="1" ht="15.75" x14ac:dyDescent="0.25">
      <c r="A8" s="17">
        <v>3100</v>
      </c>
      <c r="B8" s="18" t="s">
        <v>30</v>
      </c>
      <c r="C8" s="19">
        <v>1200</v>
      </c>
      <c r="D8" s="19"/>
    </row>
    <row r="9" spans="1:7" s="16" customFormat="1" ht="15.75" x14ac:dyDescent="0.25">
      <c r="A9" s="17">
        <v>3200</v>
      </c>
      <c r="B9" s="18" t="s">
        <v>31</v>
      </c>
      <c r="C9" s="19">
        <v>5150</v>
      </c>
      <c r="D9" s="19"/>
    </row>
    <row r="10" spans="1:7" s="16" customFormat="1" ht="15.75" x14ac:dyDescent="0.25">
      <c r="A10" s="17">
        <v>3900</v>
      </c>
      <c r="B10" s="18" t="s">
        <v>32</v>
      </c>
      <c r="C10" s="19">
        <v>3780</v>
      </c>
      <c r="D10" s="19"/>
    </row>
    <row r="11" spans="1:7" s="16" customFormat="1" ht="15.75" x14ac:dyDescent="0.25">
      <c r="A11" s="17">
        <v>4100</v>
      </c>
      <c r="B11" s="18" t="s">
        <v>23</v>
      </c>
      <c r="C11" s="19">
        <v>19370</v>
      </c>
      <c r="D11" s="19"/>
    </row>
    <row r="12" spans="1:7" s="16" customFormat="1" ht="15.75" x14ac:dyDescent="0.25">
      <c r="A12" s="17">
        <v>5100</v>
      </c>
      <c r="B12" s="18" t="s">
        <v>70</v>
      </c>
      <c r="C12" s="19">
        <v>700</v>
      </c>
      <c r="D12" s="19"/>
    </row>
    <row r="13" spans="1:7" s="16" customFormat="1" ht="15.75" x14ac:dyDescent="0.25">
      <c r="A13" s="17">
        <v>5200</v>
      </c>
      <c r="B13" s="18" t="s">
        <v>33</v>
      </c>
      <c r="C13" s="19">
        <v>1550</v>
      </c>
      <c r="D13" s="19"/>
    </row>
    <row r="14" spans="1:7" s="16" customFormat="1" ht="15.75" x14ac:dyDescent="0.25">
      <c r="A14" s="17">
        <v>6100</v>
      </c>
      <c r="B14" s="18" t="s">
        <v>22</v>
      </c>
      <c r="C14" s="19"/>
      <c r="D14" s="19">
        <v>170</v>
      </c>
    </row>
    <row r="15" spans="1:7" s="16" customFormat="1" ht="15.75" x14ac:dyDescent="0.25">
      <c r="A15" s="17">
        <v>7200</v>
      </c>
      <c r="B15" s="18" t="s">
        <v>34</v>
      </c>
      <c r="C15" s="19">
        <v>1050</v>
      </c>
      <c r="D15" s="19"/>
    </row>
    <row r="16" spans="1:7" s="16" customFormat="1" ht="15.75" x14ac:dyDescent="0.25">
      <c r="A16" s="17">
        <v>8100</v>
      </c>
      <c r="B16" s="18" t="s">
        <v>35</v>
      </c>
      <c r="C16" s="19">
        <v>2170</v>
      </c>
      <c r="D16" s="19"/>
    </row>
    <row r="17" spans="1:4" s="16" customFormat="1" ht="15.75" x14ac:dyDescent="0.25">
      <c r="A17" s="17">
        <v>11120</v>
      </c>
      <c r="B17" s="18" t="s">
        <v>68</v>
      </c>
      <c r="C17" s="19">
        <v>6000</v>
      </c>
      <c r="D17" s="19"/>
    </row>
    <row r="18" spans="1:4" s="16" customFormat="1" ht="15.75" x14ac:dyDescent="0.25">
      <c r="A18" s="17">
        <v>11121</v>
      </c>
      <c r="B18" s="18" t="s">
        <v>69</v>
      </c>
      <c r="C18" s="19"/>
      <c r="D18" s="19">
        <v>1400</v>
      </c>
    </row>
    <row r="19" spans="1:4" s="16" customFormat="1" ht="15.75" x14ac:dyDescent="0.25">
      <c r="A19" s="17">
        <v>11130</v>
      </c>
      <c r="B19" s="18" t="s">
        <v>36</v>
      </c>
      <c r="C19" s="19">
        <v>7740</v>
      </c>
      <c r="D19" s="19"/>
    </row>
    <row r="20" spans="1:4" s="16" customFormat="1" ht="15.75" x14ac:dyDescent="0.25">
      <c r="A20" s="17">
        <v>11131</v>
      </c>
      <c r="B20" s="18" t="s">
        <v>37</v>
      </c>
      <c r="C20" s="19"/>
      <c r="D20" s="19">
        <v>3325</v>
      </c>
    </row>
    <row r="21" spans="1:4" s="16" customFormat="1" ht="15.75" x14ac:dyDescent="0.25">
      <c r="A21" s="17">
        <v>12110</v>
      </c>
      <c r="B21" s="18" t="s">
        <v>38</v>
      </c>
      <c r="C21" s="19">
        <v>5800</v>
      </c>
      <c r="D21" s="19"/>
    </row>
    <row r="22" spans="1:4" s="16" customFormat="1" ht="15.75" x14ac:dyDescent="0.25">
      <c r="A22" s="17">
        <v>12210</v>
      </c>
      <c r="B22" s="18" t="s">
        <v>39</v>
      </c>
      <c r="C22" s="19">
        <v>425</v>
      </c>
      <c r="D22" s="19"/>
    </row>
    <row r="23" spans="1:4" s="16" customFormat="1" ht="15.75" x14ac:dyDescent="0.25">
      <c r="A23" s="17">
        <v>12220</v>
      </c>
      <c r="B23" s="18" t="s">
        <v>40</v>
      </c>
      <c r="C23" s="19">
        <v>170</v>
      </c>
      <c r="D23" s="19"/>
    </row>
    <row r="24" spans="1:4" s="16" customFormat="1" ht="15.75" x14ac:dyDescent="0.25">
      <c r="A24" s="17">
        <v>12310</v>
      </c>
      <c r="B24" s="18" t="s">
        <v>78</v>
      </c>
      <c r="C24" s="19">
        <v>150</v>
      </c>
      <c r="D24" s="19"/>
    </row>
    <row r="25" spans="1:4" s="16" customFormat="1" ht="15.75" x14ac:dyDescent="0.25">
      <c r="A25" s="17">
        <v>12320</v>
      </c>
      <c r="B25" s="18" t="s">
        <v>41</v>
      </c>
      <c r="C25" s="19">
        <v>1900</v>
      </c>
      <c r="D25" s="19"/>
    </row>
    <row r="26" spans="1:4" s="16" customFormat="1" ht="15.75" x14ac:dyDescent="0.25">
      <c r="A26" s="17">
        <v>13110</v>
      </c>
      <c r="B26" s="18" t="s">
        <v>52</v>
      </c>
      <c r="C26" s="19"/>
      <c r="D26" s="19">
        <v>625</v>
      </c>
    </row>
    <row r="27" spans="1:4" s="16" customFormat="1" ht="15.75" x14ac:dyDescent="0.25">
      <c r="A27" s="17">
        <v>13210</v>
      </c>
      <c r="B27" s="18" t="s">
        <v>42</v>
      </c>
      <c r="C27" s="19"/>
      <c r="D27" s="19">
        <v>1125</v>
      </c>
    </row>
    <row r="28" spans="1:4" s="16" customFormat="1" ht="15.75" x14ac:dyDescent="0.25">
      <c r="A28" s="17">
        <v>13310</v>
      </c>
      <c r="B28" s="18" t="s">
        <v>43</v>
      </c>
      <c r="C28" s="19"/>
      <c r="D28" s="19">
        <v>1855</v>
      </c>
    </row>
    <row r="29" spans="1:4" s="16" customFormat="1" ht="15.75" x14ac:dyDescent="0.25">
      <c r="A29" s="17">
        <v>14110</v>
      </c>
      <c r="B29" s="18" t="s">
        <v>44</v>
      </c>
      <c r="C29" s="19"/>
      <c r="D29" s="19">
        <v>1575</v>
      </c>
    </row>
    <row r="30" spans="1:4" s="16" customFormat="1" ht="15.75" x14ac:dyDescent="0.25">
      <c r="A30" s="17">
        <v>15210</v>
      </c>
      <c r="B30" s="18" t="s">
        <v>45</v>
      </c>
      <c r="C30" s="19"/>
      <c r="D30" s="19">
        <v>2127</v>
      </c>
    </row>
    <row r="31" spans="1:4" s="16" customFormat="1" ht="15.75" x14ac:dyDescent="0.25">
      <c r="A31" s="17">
        <v>15220</v>
      </c>
      <c r="B31" s="18" t="s">
        <v>46</v>
      </c>
      <c r="C31" s="19"/>
      <c r="D31" s="19">
        <v>1955</v>
      </c>
    </row>
    <row r="32" spans="1:4" s="16" customFormat="1" ht="15.75" x14ac:dyDescent="0.25">
      <c r="A32" s="17">
        <v>15240</v>
      </c>
      <c r="B32" s="18" t="s">
        <v>47</v>
      </c>
      <c r="C32" s="19"/>
      <c r="D32" s="19">
        <v>1388</v>
      </c>
    </row>
    <row r="33" spans="1:4" s="16" customFormat="1" ht="15.75" x14ac:dyDescent="0.25">
      <c r="A33" s="79" t="s">
        <v>48</v>
      </c>
      <c r="B33" s="79"/>
      <c r="C33" s="19">
        <f>SUM(C6:C32)</f>
        <v>84700</v>
      </c>
      <c r="D33" s="19">
        <f>SUM(D6:D32)</f>
        <v>84700</v>
      </c>
    </row>
    <row r="34" spans="1:4" s="16" customFormat="1" ht="15.75" x14ac:dyDescent="0.25"/>
    <row r="35" spans="1:4" s="16" customFormat="1" ht="15.75" x14ac:dyDescent="0.25">
      <c r="D35" s="37"/>
    </row>
  </sheetData>
  <mergeCells count="7">
    <mergeCell ref="A33:B33"/>
    <mergeCell ref="A1:D1"/>
    <mergeCell ref="A3:D3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sqref="A1:D1"/>
    </sheetView>
  </sheetViews>
  <sheetFormatPr defaultColWidth="8.7109375" defaultRowHeight="12.75" x14ac:dyDescent="0.2"/>
  <cols>
    <col min="1" max="1" width="40.5703125" style="5" customWidth="1"/>
    <col min="2" max="2" width="13.140625" style="5" customWidth="1"/>
    <col min="3" max="16384" width="8.7109375" style="5"/>
  </cols>
  <sheetData>
    <row r="1" spans="1:13" s="12" customFormat="1" ht="20.45" customHeight="1" thickBot="1" x14ac:dyDescent="0.35">
      <c r="A1" s="76" t="s">
        <v>49</v>
      </c>
      <c r="B1" s="77"/>
      <c r="C1" s="77"/>
      <c r="D1" s="78"/>
    </row>
    <row r="2" spans="1:13" s="12" customFormat="1" ht="14.1" customHeight="1" x14ac:dyDescent="0.2">
      <c r="A2" s="13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21" customFormat="1" ht="15" x14ac:dyDescent="0.25">
      <c r="A3" s="92" t="s">
        <v>83</v>
      </c>
      <c r="B3" s="93"/>
      <c r="C3" s="20"/>
      <c r="D3" s="20"/>
      <c r="E3" s="20"/>
      <c r="F3" s="20"/>
      <c r="G3" s="20"/>
      <c r="H3" s="20"/>
      <c r="I3" s="20"/>
      <c r="J3" s="20"/>
    </row>
    <row r="4" spans="1:13" s="21" customFormat="1" ht="15" x14ac:dyDescent="0.25">
      <c r="A4" s="22"/>
      <c r="B4" s="23" t="s">
        <v>48</v>
      </c>
      <c r="C4" s="20"/>
      <c r="D4" s="20"/>
      <c r="E4" s="20"/>
      <c r="F4" s="20"/>
      <c r="G4" s="20"/>
      <c r="H4" s="20"/>
      <c r="I4" s="20"/>
      <c r="J4" s="20"/>
    </row>
    <row r="5" spans="1:13" s="21" customFormat="1" ht="15" x14ac:dyDescent="0.25">
      <c r="A5" s="24" t="s">
        <v>1</v>
      </c>
      <c r="B5" s="32"/>
      <c r="C5" s="20"/>
      <c r="D5" s="20"/>
      <c r="E5" s="20"/>
      <c r="F5" s="20"/>
      <c r="G5" s="20"/>
      <c r="H5" s="20"/>
      <c r="I5" s="20"/>
      <c r="J5" s="20"/>
    </row>
    <row r="6" spans="1:13" s="21" customFormat="1" ht="15" x14ac:dyDescent="0.25">
      <c r="A6" s="67" t="s">
        <v>20</v>
      </c>
      <c r="B6" s="34"/>
      <c r="C6" s="20"/>
      <c r="D6" s="20"/>
      <c r="E6" s="20"/>
      <c r="F6" s="20"/>
      <c r="G6" s="20"/>
      <c r="H6" s="20"/>
      <c r="I6" s="20"/>
      <c r="J6" s="20"/>
    </row>
    <row r="7" spans="1:13" s="21" customFormat="1" ht="15" x14ac:dyDescent="0.25">
      <c r="A7" s="27" t="s">
        <v>53</v>
      </c>
      <c r="B7" s="33"/>
      <c r="C7" s="20"/>
      <c r="D7" s="20"/>
      <c r="E7" s="20"/>
      <c r="F7" s="20"/>
      <c r="G7" s="20"/>
      <c r="H7" s="20"/>
      <c r="I7" s="20"/>
      <c r="J7" s="20"/>
    </row>
    <row r="8" spans="1:13" s="21" customFormat="1" ht="15" x14ac:dyDescent="0.25">
      <c r="A8" s="25" t="s">
        <v>21</v>
      </c>
      <c r="B8" s="34"/>
      <c r="C8" s="20"/>
      <c r="D8" s="20"/>
      <c r="E8" s="20"/>
      <c r="F8" s="20"/>
      <c r="G8" s="20"/>
      <c r="H8" s="20"/>
      <c r="I8" s="20"/>
      <c r="J8" s="20"/>
    </row>
    <row r="9" spans="1:13" s="21" customFormat="1" ht="15" x14ac:dyDescent="0.25">
      <c r="A9" s="26" t="s">
        <v>23</v>
      </c>
      <c r="B9" s="34"/>
      <c r="C9" s="20"/>
      <c r="D9" s="20"/>
      <c r="E9" s="20"/>
      <c r="F9" s="20"/>
      <c r="G9" s="20"/>
      <c r="H9" s="20"/>
      <c r="I9" s="20"/>
      <c r="J9" s="20"/>
    </row>
    <row r="10" spans="1:13" s="21" customFormat="1" ht="15" x14ac:dyDescent="0.25">
      <c r="A10" s="24" t="s">
        <v>50</v>
      </c>
      <c r="B10" s="32"/>
      <c r="C10" s="20"/>
      <c r="D10" s="20"/>
      <c r="E10" s="20"/>
      <c r="F10" s="20"/>
      <c r="G10" s="20"/>
      <c r="H10" s="20"/>
      <c r="I10" s="20"/>
      <c r="J10" s="20"/>
    </row>
    <row r="11" spans="1:13" s="21" customFormat="1" ht="15" x14ac:dyDescent="0.25">
      <c r="A11" s="26" t="s">
        <v>101</v>
      </c>
      <c r="B11" s="34"/>
      <c r="C11" s="20"/>
      <c r="D11" s="20"/>
      <c r="E11" s="20"/>
      <c r="F11" s="20"/>
      <c r="G11" s="20"/>
      <c r="H11" s="20"/>
      <c r="I11" s="20"/>
      <c r="J11" s="20"/>
    </row>
    <row r="12" spans="1:13" s="21" customFormat="1" ht="15" x14ac:dyDescent="0.25">
      <c r="A12" s="24" t="s">
        <v>17</v>
      </c>
      <c r="B12" s="32"/>
      <c r="C12" s="20"/>
      <c r="D12" s="20"/>
      <c r="E12" s="20"/>
      <c r="F12" s="20"/>
      <c r="G12" s="20"/>
      <c r="H12" s="20"/>
      <c r="I12" s="20"/>
      <c r="J12" s="20"/>
    </row>
    <row r="13" spans="1:13" s="21" customFormat="1" ht="15" x14ac:dyDescent="0.25">
      <c r="A13" s="26" t="s">
        <v>22</v>
      </c>
      <c r="B13" s="34"/>
      <c r="C13" s="20"/>
      <c r="D13" s="20"/>
      <c r="E13" s="20"/>
      <c r="F13" s="20"/>
      <c r="G13" s="20"/>
      <c r="H13" s="20"/>
      <c r="I13" s="20"/>
      <c r="J13" s="20"/>
    </row>
    <row r="14" spans="1:13" s="21" customFormat="1" ht="15" x14ac:dyDescent="0.25">
      <c r="A14" s="27" t="s">
        <v>34</v>
      </c>
      <c r="B14" s="34"/>
      <c r="C14" s="20"/>
      <c r="D14" s="20"/>
      <c r="E14" s="20"/>
      <c r="F14" s="20"/>
      <c r="G14" s="20"/>
      <c r="H14" s="20"/>
      <c r="I14" s="20"/>
      <c r="J14" s="20"/>
    </row>
    <row r="15" spans="1:13" s="21" customFormat="1" ht="15" x14ac:dyDescent="0.25">
      <c r="A15" s="26" t="s">
        <v>16</v>
      </c>
      <c r="B15" s="32"/>
      <c r="C15" s="20"/>
      <c r="D15" s="20"/>
      <c r="E15" s="20"/>
      <c r="F15" s="20"/>
      <c r="G15" s="20"/>
      <c r="H15" s="20"/>
      <c r="I15" s="20"/>
      <c r="J15" s="20"/>
    </row>
    <row r="16" spans="1:13" s="21" customFormat="1" ht="15" x14ac:dyDescent="0.25">
      <c r="A16" s="28" t="s">
        <v>35</v>
      </c>
      <c r="B16" s="33"/>
      <c r="C16" s="20"/>
      <c r="D16" s="20"/>
      <c r="E16" s="20"/>
      <c r="F16" s="20"/>
      <c r="G16" s="20"/>
      <c r="H16" s="20"/>
      <c r="I16" s="20"/>
      <c r="J16" s="20"/>
    </row>
    <row r="17" spans="1:10" s="21" customFormat="1" ht="15" x14ac:dyDescent="0.25">
      <c r="A17" s="29" t="s">
        <v>51</v>
      </c>
      <c r="B17" s="35"/>
      <c r="C17" s="20"/>
      <c r="D17" s="20"/>
      <c r="E17" s="20"/>
      <c r="F17" s="20"/>
      <c r="G17" s="20"/>
      <c r="H17" s="20"/>
      <c r="I17" s="20"/>
      <c r="J17" s="20"/>
    </row>
    <row r="18" spans="1:10" s="30" customFormat="1" ht="17.25" customHeight="1" x14ac:dyDescent="0.2">
      <c r="C18" s="7"/>
      <c r="D18" s="7"/>
      <c r="E18" s="7"/>
      <c r="F18" s="7"/>
      <c r="G18" s="7"/>
      <c r="H18" s="7"/>
      <c r="I18" s="7"/>
      <c r="J18" s="7"/>
    </row>
  </sheetData>
  <mergeCells count="2">
    <mergeCell ref="A3:B3"/>
    <mergeCell ref="A1:D1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sqref="A1:D1"/>
    </sheetView>
  </sheetViews>
  <sheetFormatPr defaultRowHeight="12.75" x14ac:dyDescent="0.2"/>
  <cols>
    <col min="1" max="1" width="25" style="38" customWidth="1"/>
    <col min="2" max="2" width="10.42578125" style="38" customWidth="1"/>
    <col min="3" max="3" width="33.28515625" style="38" customWidth="1"/>
    <col min="4" max="4" width="11.42578125" style="38" customWidth="1"/>
    <col min="5" max="16384" width="9.140625" style="38"/>
  </cols>
  <sheetData>
    <row r="1" spans="1:4" ht="21" thickBot="1" x14ac:dyDescent="0.35">
      <c r="A1" s="94" t="s">
        <v>71</v>
      </c>
      <c r="B1" s="95"/>
      <c r="C1" s="95"/>
      <c r="D1" s="96"/>
    </row>
    <row r="2" spans="1:4" x14ac:dyDescent="0.2">
      <c r="A2" s="39"/>
      <c r="B2" s="39"/>
      <c r="C2" s="39"/>
      <c r="D2" s="39"/>
    </row>
    <row r="3" spans="1:4" ht="15" x14ac:dyDescent="0.25">
      <c r="A3" s="97" t="s">
        <v>82</v>
      </c>
      <c r="B3" s="98"/>
      <c r="C3" s="98"/>
      <c r="D3" s="99"/>
    </row>
    <row r="4" spans="1:4" x14ac:dyDescent="0.2">
      <c r="A4" s="100" t="s">
        <v>72</v>
      </c>
      <c r="B4" s="101"/>
      <c r="C4" s="100" t="s">
        <v>73</v>
      </c>
      <c r="D4" s="101"/>
    </row>
    <row r="5" spans="1:4" x14ac:dyDescent="0.2">
      <c r="A5" s="40" t="s">
        <v>74</v>
      </c>
      <c r="B5" s="41"/>
      <c r="C5" s="40" t="s">
        <v>75</v>
      </c>
      <c r="D5" s="42"/>
    </row>
    <row r="6" spans="1:4" x14ac:dyDescent="0.2">
      <c r="A6" s="43" t="s">
        <v>68</v>
      </c>
      <c r="B6" s="44"/>
      <c r="C6" s="43" t="s">
        <v>52</v>
      </c>
      <c r="D6" s="44"/>
    </row>
    <row r="7" spans="1:4" x14ac:dyDescent="0.2">
      <c r="A7" s="43" t="s">
        <v>36</v>
      </c>
      <c r="B7" s="44"/>
      <c r="C7" s="45" t="s">
        <v>42</v>
      </c>
      <c r="D7" s="44"/>
    </row>
    <row r="8" spans="1:4" x14ac:dyDescent="0.2">
      <c r="A8" s="43"/>
      <c r="B8" s="47"/>
      <c r="C8" s="43" t="s">
        <v>43</v>
      </c>
      <c r="D8" s="44"/>
    </row>
    <row r="9" spans="1:4" x14ac:dyDescent="0.2">
      <c r="A9" s="43"/>
      <c r="B9" s="46"/>
      <c r="C9" s="43" t="s">
        <v>51</v>
      </c>
      <c r="D9" s="44"/>
    </row>
    <row r="10" spans="1:4" x14ac:dyDescent="0.2">
      <c r="A10" s="43" t="s">
        <v>76</v>
      </c>
      <c r="B10" s="46"/>
      <c r="C10" s="43"/>
      <c r="D10" s="47"/>
    </row>
    <row r="11" spans="1:4" x14ac:dyDescent="0.2">
      <c r="A11" s="43" t="s">
        <v>38</v>
      </c>
      <c r="B11" s="44"/>
      <c r="C11" s="43" t="s">
        <v>77</v>
      </c>
      <c r="D11" s="44"/>
    </row>
    <row r="12" spans="1:4" x14ac:dyDescent="0.2">
      <c r="A12" s="43" t="s">
        <v>39</v>
      </c>
      <c r="B12" s="44"/>
      <c r="C12" s="43" t="s">
        <v>44</v>
      </c>
      <c r="D12" s="48"/>
    </row>
    <row r="13" spans="1:4" x14ac:dyDescent="0.2">
      <c r="A13" s="49" t="s">
        <v>40</v>
      </c>
      <c r="B13" s="44"/>
      <c r="D13" s="50"/>
    </row>
    <row r="14" spans="1:4" x14ac:dyDescent="0.2">
      <c r="A14" s="43" t="s">
        <v>78</v>
      </c>
      <c r="B14" s="44"/>
      <c r="C14" s="51" t="s">
        <v>79</v>
      </c>
      <c r="D14" s="44"/>
    </row>
    <row r="15" spans="1:4" x14ac:dyDescent="0.2">
      <c r="A15" s="43" t="s">
        <v>41</v>
      </c>
      <c r="B15" s="44"/>
      <c r="C15" s="45" t="s">
        <v>45</v>
      </c>
      <c r="D15" s="44"/>
    </row>
    <row r="16" spans="1:4" x14ac:dyDescent="0.2">
      <c r="A16" s="43"/>
      <c r="B16" s="47"/>
      <c r="C16" s="43" t="s">
        <v>46</v>
      </c>
      <c r="D16" s="44"/>
    </row>
    <row r="17" spans="1:4" x14ac:dyDescent="0.2">
      <c r="A17" s="43"/>
      <c r="B17" s="46"/>
      <c r="C17" s="43" t="s">
        <v>47</v>
      </c>
      <c r="D17" s="44"/>
    </row>
    <row r="18" spans="1:4" x14ac:dyDescent="0.2">
      <c r="A18" s="43"/>
      <c r="B18" s="46"/>
      <c r="C18" s="43"/>
      <c r="D18" s="47"/>
    </row>
    <row r="19" spans="1:4" x14ac:dyDescent="0.2">
      <c r="A19" s="43"/>
      <c r="B19" s="46"/>
      <c r="C19" s="43"/>
      <c r="D19" s="44"/>
    </row>
    <row r="20" spans="1:4" x14ac:dyDescent="0.2">
      <c r="A20" s="43"/>
      <c r="B20" s="46"/>
      <c r="C20" s="43" t="s">
        <v>80</v>
      </c>
      <c r="D20" s="48"/>
    </row>
    <row r="21" spans="1:4" x14ac:dyDescent="0.2">
      <c r="A21" s="43"/>
      <c r="B21" s="46"/>
      <c r="C21" s="43"/>
      <c r="D21" s="44"/>
    </row>
    <row r="22" spans="1:4" x14ac:dyDescent="0.2">
      <c r="A22" s="52" t="s">
        <v>3</v>
      </c>
      <c r="B22" s="47"/>
      <c r="C22" s="52" t="s">
        <v>81</v>
      </c>
      <c r="D22" s="47"/>
    </row>
  </sheetData>
  <mergeCells count="4">
    <mergeCell ref="A1:D1"/>
    <mergeCell ref="A3:D3"/>
    <mergeCell ref="A4:B4"/>
    <mergeCell ref="C4:D4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sqref="A1:C1"/>
    </sheetView>
  </sheetViews>
  <sheetFormatPr defaultRowHeight="12.75" x14ac:dyDescent="0.2"/>
  <cols>
    <col min="1" max="1" width="40.85546875" customWidth="1"/>
    <col min="2" max="2" width="11.28515625" bestFit="1" customWidth="1"/>
  </cols>
  <sheetData>
    <row r="1" spans="1:3" ht="21" thickBot="1" x14ac:dyDescent="0.35">
      <c r="A1" s="80" t="s">
        <v>102</v>
      </c>
      <c r="B1" s="81"/>
      <c r="C1" s="82"/>
    </row>
    <row r="4" spans="1:3" x14ac:dyDescent="0.2">
      <c r="A4" s="54" t="s">
        <v>105</v>
      </c>
      <c r="B4" s="56">
        <v>750000</v>
      </c>
    </row>
    <row r="5" spans="1:3" x14ac:dyDescent="0.2">
      <c r="A5" s="54" t="s">
        <v>106</v>
      </c>
      <c r="B5" s="56">
        <v>600000</v>
      </c>
    </row>
    <row r="6" spans="1:3" x14ac:dyDescent="0.2">
      <c r="A6" s="54" t="s">
        <v>107</v>
      </c>
      <c r="B6" s="56">
        <v>225000</v>
      </c>
    </row>
    <row r="7" spans="1:3" x14ac:dyDescent="0.2">
      <c r="A7" s="54" t="s">
        <v>108</v>
      </c>
      <c r="B7" s="56">
        <v>50000</v>
      </c>
    </row>
    <row r="8" spans="1:3" x14ac:dyDescent="0.2">
      <c r="A8" s="54" t="s">
        <v>111</v>
      </c>
      <c r="B8" s="56">
        <v>21000</v>
      </c>
    </row>
    <row r="9" spans="1:3" x14ac:dyDescent="0.2">
      <c r="A9" s="54" t="s">
        <v>112</v>
      </c>
      <c r="B9" s="56">
        <v>12000</v>
      </c>
    </row>
    <row r="10" spans="1:3" x14ac:dyDescent="0.2">
      <c r="A10" s="54" t="s">
        <v>109</v>
      </c>
      <c r="B10" s="56">
        <v>60000</v>
      </c>
    </row>
    <row r="13" spans="1:3" ht="15" x14ac:dyDescent="0.25">
      <c r="A13" s="102" t="s">
        <v>103</v>
      </c>
      <c r="B13" s="103"/>
    </row>
    <row r="14" spans="1:3" x14ac:dyDescent="0.2">
      <c r="A14" s="55"/>
      <c r="B14" s="57" t="s">
        <v>104</v>
      </c>
    </row>
    <row r="15" spans="1:3" x14ac:dyDescent="0.2">
      <c r="A15" s="55"/>
      <c r="B15" s="56"/>
    </row>
    <row r="16" spans="1:3" x14ac:dyDescent="0.2">
      <c r="A16" s="55"/>
      <c r="B16" s="56"/>
    </row>
    <row r="17" spans="1:2" x14ac:dyDescent="0.2">
      <c r="A17" s="55"/>
      <c r="B17" s="56"/>
    </row>
    <row r="18" spans="1:2" x14ac:dyDescent="0.2">
      <c r="A18" s="55"/>
      <c r="B18" s="56"/>
    </row>
    <row r="19" spans="1:2" x14ac:dyDescent="0.2">
      <c r="A19" s="55"/>
      <c r="B19" s="56"/>
    </row>
    <row r="20" spans="1:2" x14ac:dyDescent="0.2">
      <c r="A20" s="54" t="s">
        <v>110</v>
      </c>
      <c r="B20" s="56"/>
    </row>
  </sheetData>
  <mergeCells count="2">
    <mergeCell ref="A1:C1"/>
    <mergeCell ref="A13:B13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Bilag 1</vt:lpstr>
      <vt:lpstr>Bilag 2</vt:lpstr>
      <vt:lpstr>Bilag 3</vt:lpstr>
      <vt:lpstr>Bilag 4</vt:lpstr>
      <vt:lpstr>Bilag 5</vt:lpstr>
      <vt:lpstr>Bilag 6</vt:lpstr>
      <vt:lpstr>'Bilag 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2019-02-27T13:59:07Z</cp:lastPrinted>
  <dcterms:created xsi:type="dcterms:W3CDTF">2009-12-13T11:41:50Z</dcterms:created>
  <dcterms:modified xsi:type="dcterms:W3CDTF">2019-06-03T12:28:37Z</dcterms:modified>
</cp:coreProperties>
</file>